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306867\Desktop\Programmazione 2024 2025 2026\Revisione 2024_2026\nuova\Programmazione rettificata\"/>
    </mc:Choice>
  </mc:AlternateContent>
  <bookViews>
    <workbookView xWindow="0" yWindow="0" windowWidth="28800" windowHeight="11730" activeTab="1"/>
  </bookViews>
  <sheets>
    <sheet name="SCHEDA H PARI SOTTO 1" sheetId="1" r:id="rId1"/>
    <sheet name="SCHEDA H SOPRA 1 " sheetId="2" r:id="rId2"/>
    <sheet name="SCHEDA I" sheetId="3" r:id="rId3"/>
    <sheet name="SCHEDA G" sheetId="4" r:id="rId4"/>
  </sheets>
  <definedNames>
    <definedName name="_xlnm._FilterDatabase" localSheetId="0" hidden="1">'SCHEDA H PARI SOTTO 1'!$A$3:$AT$125</definedName>
    <definedName name="_xlnm._FilterDatabase" localSheetId="1" hidden="1">'SCHEDA H SOPRA 1 '!$A$3:$AX$204</definedName>
    <definedName name="Z_F05339D1_1031_4526_82A6_669902A518B1_.wvu.FilterData" localSheetId="0" hidden="1">'SCHEDA H PARI SOTTO 1'!$A$3:$AT$116</definedName>
    <definedName name="Z_F05339D1_1031_4526_82A6_669902A518B1_.wvu.FilterData" localSheetId="1" hidden="1">'SCHEDA H SOPRA 1 '!$A$3:$AT$188</definedName>
  </definedNames>
  <calcPr calcId="162913"/>
  <customWorkbookViews>
    <customWorkbookView name="Filtro 1" guid="{F05339D1-1031-4526-82A6-669902A518B1}" maximized="1" windowWidth="0" windowHeight="0" activeSheetId="0"/>
  </customWorkbookViews>
</workbook>
</file>

<file path=xl/calcChain.xml><?xml version="1.0" encoding="utf-8"?>
<calcChain xmlns="http://schemas.openxmlformats.org/spreadsheetml/2006/main">
  <c r="E13" i="4" l="1"/>
  <c r="E10" i="4"/>
  <c r="D10" i="4"/>
  <c r="C10" i="4"/>
  <c r="Y201" i="2" l="1"/>
  <c r="Y187" i="2" l="1"/>
  <c r="Y122" i="1" l="1"/>
  <c r="Y158" i="2" l="1"/>
  <c r="V191" i="2" l="1"/>
  <c r="U191" i="2"/>
  <c r="Y191" i="2" s="1"/>
  <c r="Z190" i="2"/>
  <c r="V190" i="2"/>
  <c r="D13" i="4" s="1"/>
  <c r="U190" i="2"/>
  <c r="Y190" i="2" l="1"/>
  <c r="C13" i="4"/>
  <c r="F13" i="4" s="1"/>
  <c r="E12" i="4"/>
  <c r="E17" i="4" s="1"/>
  <c r="D12" i="4"/>
  <c r="D17" i="4" s="1"/>
  <c r="C12" i="4"/>
  <c r="F12" i="4" s="1"/>
  <c r="F11" i="4"/>
  <c r="F10" i="4"/>
  <c r="F17" i="4" l="1"/>
  <c r="C17" i="4"/>
  <c r="V189" i="2" l="1"/>
  <c r="Z189" i="2" s="1"/>
  <c r="U189" i="2"/>
  <c r="Y189" i="2" s="1"/>
  <c r="Z33" i="2" l="1"/>
  <c r="Y33" i="2"/>
  <c r="V33" i="2" s="1"/>
  <c r="W33" i="2" l="1"/>
  <c r="Z112" i="1" l="1"/>
</calcChain>
</file>

<file path=xl/sharedStrings.xml><?xml version="1.0" encoding="utf-8"?>
<sst xmlns="http://schemas.openxmlformats.org/spreadsheetml/2006/main" count="5845" uniqueCount="1365">
  <si>
    <t>Numero progressivo intervento (PR= PROGRAMMAZIONE, PI=PIANIFICAZIONE)</t>
  </si>
  <si>
    <t>CUI (codice unico intervento che viene acquisito per ultimo al momento dell'inserimento dell'intervento nella piattaforma MIT)</t>
  </si>
  <si>
    <t>codice fiscale ARES</t>
  </si>
  <si>
    <t>SC RIFERIMENTO (indicare solo nome SC o Dipartimento)</t>
  </si>
  <si>
    <t>DESCRIZIONE SINTETICA DELL'INTERVENTO</t>
  </si>
  <si>
    <t>RUP (Indicare nome completo soggetto come risulta dai documenti d'identita') (qualora non ancora individuato indicare nome Direttore Struttura o Dipartimento)</t>
  </si>
  <si>
    <t>DURATA DEL CONTRATTO (in mesi)</t>
  </si>
  <si>
    <t>L'ACQUISTO E' RELATIVO A NUOVO AFFIDAMENTO DI CONTRATTO IN ESSERE (SI/NO)</t>
  </si>
  <si>
    <t>PRIMA ANNUALITA' DI INSERIMENTO</t>
  </si>
  <si>
    <t>CODICE CUP (DA INSERIRE PER GARE IL CUI ACQUISTO E' RICOMPRESO NELL'IMPORTO COMPLESSIVO DI UN LAVORO O DI ALTRA ACQUISIZIONE</t>
  </si>
  <si>
    <t>ACQUISTO RICOMPRESO NELL'IMPORTO COMPLESSIVO DI UN LAVORO O DI ALTRA ACQUISIZIONE PRESENTE IN PROGRAMMAZIONE DI LAVORI, FORNITURE E SERVIZI (SI/NO/SI, CUI PRINCIPALE NON ANCORA ATTRIBUITO/SI, INTERVENTI O ACQUISTI DIVERSI)</t>
  </si>
  <si>
    <t>CODICE CUI PRINCIPALE (DA INSERIRE SE QUESTA GARA E' RICOMPRESA IN ALTRO INTERVENTO PER IL QUALE IL CODICE CUI SIA GIA' STATO PRESO)</t>
  </si>
  <si>
    <t>LOTTO FUNZIONALE (SI/NO) (DA VALORIZZARE CON SI SE LA GARA RAPPRESENTA DA SOLA UN LOTTO FUNZIONALE DI UN'INTERVENTO CON ALTRI LOTTI)</t>
  </si>
  <si>
    <t>AMBITO GEOGRAFICO (SOLO SARDEGNA)</t>
  </si>
  <si>
    <t>SETTORE PREVALENTE
 ( INDICARE forniture o servizi sulla base della prevalenza)</t>
  </si>
  <si>
    <t>CPV principale</t>
  </si>
  <si>
    <t>LIVELLO DI PRIORITA' (1= MASSIMO, 2 = MEDIA, 3 = MINIMA)</t>
  </si>
  <si>
    <t>SUDDIVISIONE IN LOTTI CORRISPONDENTI ALLE ASL</t>
  </si>
  <si>
    <t>POSSIBILITA'/ NECESSITA' DI ESTENDERE LA GARA ANCHE ALLE ALTRE AZIENDE DEL SSR
 (AOU - BROTZU - AREUS)</t>
  </si>
  <si>
    <t>STIMA DEI COSTI DELL'ACQUISTO
 PRIMO ANNO (2024)</t>
  </si>
  <si>
    <t>STIMA DEI COSTI DELL'ACQUISTO
 SECONDO ANNO (2025)</t>
  </si>
  <si>
    <t>STIMA DEI COSTI DELL'ACQUISTO
 TERZO ANNO (2026)</t>
  </si>
  <si>
    <t>STIMA DEI COSTI DELL'ACQUISTO
 COSTI SU ANNUALITA' SUCCESSIVE</t>
  </si>
  <si>
    <t>STIMA DEI COSTI DELL'ACQUISTO
 TOTALE (somma dei costi delle colonne precedenti)</t>
  </si>
  <si>
    <t>STIMA DEI COSTI DELL'ACQUISTO PER 12 MESI (per gli interventi con durata &lt; ai 12 mesi indicare la stima totale)</t>
  </si>
  <si>
    <t>APPORTO DI CAPITALE PRIVATO 
 IMPORTO</t>
  </si>
  <si>
    <t>APPORTO DI CAPITALE PRIVATO 
 TIPOLOGIA (Finanza di progetto, concessione, sponsorizzazione, società partecipate o di scopo, locazione finanziaria, contratto di disponibilità)</t>
  </si>
  <si>
    <t>CENTRALE DI COMMITTENZA O SOGGETTO AGGREGATORE AL QUALE SI FARA' RICORSO PER L'ESPLETAMENTO DELLA PROCEDURA DI AFFIDAMENTO
 (CODICE CAT SARDEGNA N.239787 - CONSIP N.226120)</t>
  </si>
  <si>
    <t>CENTRALE DI COMMITTENZA O SOGGETTO AGGREGATORE AL QUALE SI FARA' RICORSO PER L'ESPLETAMENTO DELLA PROCEDURA DI AFFIDAMENTO
 DENOMINAZIONE (CAT SARDEGNA si chiama CRC Sardegna)</t>
  </si>
  <si>
    <t>ASL 1 
 SASSARI</t>
  </si>
  <si>
    <t>ASL 2 
 GALLURA</t>
  </si>
  <si>
    <t>ASL 3 
 NUORO</t>
  </si>
  <si>
    <t>ASL 4 
 OGLIASTRA</t>
  </si>
  <si>
    <t>ASL 
 5 ORISTANO</t>
  </si>
  <si>
    <t>ASL 6 
 MEDIO CAMPIDANO</t>
  </si>
  <si>
    <t>ASL 7 
 SULCIS</t>
  </si>
  <si>
    <t>ASL 8 
 CAGLIARI</t>
  </si>
  <si>
    <t>ARES</t>
  </si>
  <si>
    <t>ARNAS "BROTZU"</t>
  </si>
  <si>
    <t>AOU SASSARI</t>
  </si>
  <si>
    <t>AOU CAGLIARI</t>
  </si>
  <si>
    <t>AREUS</t>
  </si>
  <si>
    <t>NOTE</t>
  </si>
  <si>
    <t>FONTE DI FINANZIAMENTO (ES. DVL[destinazione vincolata per legge] ; stanziamenti di bilancio)</t>
  </si>
  <si>
    <t>03990570925</t>
  </si>
  <si>
    <t>SC SISTEMI INFORMATIVI SANITARI E INFORMATICA CLINICA</t>
  </si>
  <si>
    <t>Servizi di gestione sistema screening oncologici</t>
  </si>
  <si>
    <t>SI</t>
  </si>
  <si>
    <t>NO</t>
  </si>
  <si>
    <t>REGIONE SARDEGNA</t>
  </si>
  <si>
    <t>SERVIZI</t>
  </si>
  <si>
    <t>72222300-0</t>
  </si>
  <si>
    <t>no</t>
  </si>
  <si>
    <t>Nessun Apporto</t>
  </si>
  <si>
    <t>ARES SARDEGNA</t>
  </si>
  <si>
    <t>Stanziamenti di bilancio</t>
  </si>
  <si>
    <t>Servizi di assistenza e manutenzione screening neonatale</t>
  </si>
  <si>
    <t>CONTI GIANCARLO</t>
  </si>
  <si>
    <t>Servizi di assistenza e manutenzione sistema gestione credenziali</t>
  </si>
  <si>
    <t>Servizi di assistenza e manutenzione sistema trapianti</t>
  </si>
  <si>
    <t>Servizi di assistenza e manutenzione sistema codifica DRG</t>
  </si>
  <si>
    <t>Servizi di assistenza e manutenzione cartella diabetologica</t>
  </si>
  <si>
    <t>Servizi di assistenza e manutenzione Compendio Farmaceutico Ospedaliero</t>
  </si>
  <si>
    <t>Servizi di assistenza e manutenzione sistema informativo di Laboratorio per la sorveglianza microbiologica e dell'antibiotico-resistenza</t>
  </si>
  <si>
    <t>SC INFRASTRUTTURE E RETI DATI</t>
  </si>
  <si>
    <t>Servizi gestione infrastruttura di database per il sistema informativo sanitario regionale</t>
  </si>
  <si>
    <t>ARCA EMILIANO</t>
  </si>
  <si>
    <t>Servizi di assistenza e manutenzione sistema telecardiologia rete E/U</t>
  </si>
  <si>
    <t>Licenze sistema data base mutazioni per genetica umana per ASL Cagliari e ASL Nuoro</t>
  </si>
  <si>
    <t>Adeguamento sistemi informativi sanitari al FSE 2.0 - PNRR - Diagnostica per immagini</t>
  </si>
  <si>
    <t>DVL</t>
  </si>
  <si>
    <t>Adeguamento sistemi informativi sanitari al FSE 2.0 - PNRR - Anatomia patologica</t>
  </si>
  <si>
    <t>Adeguamento sistemi informativi sanitari al FSE 2.0 - PNRR - Trasfusionale</t>
  </si>
  <si>
    <t>Adeguamento sistemi informativi sanitari al FSE 2.0 - PNRR - Diabetologia</t>
  </si>
  <si>
    <t>Adeguamento sistemi informativi sanitari al nuovo nomenclatore DPCM LEA 2017</t>
  </si>
  <si>
    <t>Adeguamento sistemi informativi sanitari per i nuovi flussi PNRR M6C2 1.3.2.2.1 Sanità territoriale</t>
  </si>
  <si>
    <t>Acquisto sistema di Screening HCV</t>
  </si>
  <si>
    <t>FORNITURE</t>
  </si>
  <si>
    <t>Estensione sistema informativo di Laboratorio per la sorveglianza microbiologica e dell'antibiotico-resistenza e implementazione flusso informativo AR-ISS</t>
  </si>
  <si>
    <t>SC GOVERNO DELLE TECNOLOGIE SANITARIE</t>
  </si>
  <si>
    <t>ORTOPANTOMOGRAFO P.O. A.SEGNI OZIERI</t>
  </si>
  <si>
    <t>PODDA BARBARA</t>
  </si>
  <si>
    <t>B54E22000180006</t>
  </si>
  <si>
    <t>SI, INTERVENTI O ACQUISTI DIVERSI</t>
  </si>
  <si>
    <t>33111000-1</t>
  </si>
  <si>
    <t>CONSIP</t>
  </si>
  <si>
    <t>PROGETTO PNRR CUP B54E22000180006
 valore stimato, apparecchiature 73200</t>
  </si>
  <si>
    <t>ORTOPANTOMOGRAFO POLIAMBULATORIO MACOMER</t>
  </si>
  <si>
    <t>B84E22000400006</t>
  </si>
  <si>
    <t>PROGETTO PNRR CUP B84E22000400006
 valore stimato, apparecchiature 73200</t>
  </si>
  <si>
    <t>ORTOPANTOMOGRAFO P.O. SAN MARTINO ORISTANO</t>
  </si>
  <si>
    <t>B14E22000690006</t>
  </si>
  <si>
    <t>PROGETTO PNRR CUP B14E22000690006
 valore stimato, apparecchiature 73200</t>
  </si>
  <si>
    <t>ORTOPANTOMOGRAFO P.O. DELOGU GHILARZA</t>
  </si>
  <si>
    <t>B24E22000280006</t>
  </si>
  <si>
    <t xml:space="preserve">PROGETTO PNRR CUP B24E22000280006
 valore stimato, apparecchiature 73200
</t>
  </si>
  <si>
    <t>ORTOPANTOMOGRAFO P.O. NS DI BONARIA SAN GAVINO</t>
  </si>
  <si>
    <t>B34E22000440006</t>
  </si>
  <si>
    <t xml:space="preserve">PROGETTO PNRR CUP B34E22000440006
 valore stimato, apparecchiature 73200
</t>
  </si>
  <si>
    <t>ORTOPANTOMOGRAFO P.O. SIRAI CARBONIA</t>
  </si>
  <si>
    <t>B34E22000450006</t>
  </si>
  <si>
    <t>PROGETTO PNRR CUP B34E22000450006
 valore stimato, apparecchiature 73200</t>
  </si>
  <si>
    <t>ORTOPANTOMOGRAFO POLIAMBULATORIO SENORBì</t>
  </si>
  <si>
    <t>B74E22000300006</t>
  </si>
  <si>
    <t>PROGETTO PNRR CUP B74E22000300006
 valore stimato, apparecchiature 73200</t>
  </si>
  <si>
    <t>TOMOGRAFO ASSIALE COMPUTERIZZATO SIMULATORE PER RADIOTERAPIA</t>
  </si>
  <si>
    <t>MONNI LAURA</t>
  </si>
  <si>
    <t>DA RICHIEDERE</t>
  </si>
  <si>
    <t>33115000-9</t>
  </si>
  <si>
    <t>RICHIESTI POR FESR 2021-2027.
APPROVAZIONE DALLA RAS PERVENUTA A FEBBRAIO 2024
IN ATTESA DI DGR DI APPROVAZIONE PR-FESR 21-27</t>
  </si>
  <si>
    <t>AGGIORNAMENTO DEI SISTEMI A CORREDO DEGLI ACCELERATORI LINEARI</t>
  </si>
  <si>
    <t>ANGIUS DAVIDE</t>
  </si>
  <si>
    <t>B69J20001860003</t>
  </si>
  <si>
    <t>33151000-3</t>
  </si>
  <si>
    <t>B69J20001860003 - finanzianti RAS - Esercizio 2024 - gestione residui, Missione 13, programma 05, Macroaggregato 203,
 PCF U.2.03.01.02.011, CdR 00.12.01.02</t>
  </si>
  <si>
    <t>SC ACQUISTI DI BENI SANITARI</t>
  </si>
  <si>
    <t>Contratti ponte fornitura protesi oculistiche CND P03 in attesa gara regionale AOU CA</t>
  </si>
  <si>
    <t>DE VIRGILIIS M. ALESSANDRA</t>
  </si>
  <si>
    <t>33731110-7</t>
  </si>
  <si>
    <t>Contratti ponte fornitura dispositivi medici per oftalmologia CND Q02 in attesa gara regionale AOU CA</t>
  </si>
  <si>
    <t>Contratto ponte fornitura dispositivi monouso taglienti CND V01 nelle more gara regionale</t>
  </si>
  <si>
    <t>fornitura di medicazioni generali - proroga tecnica nelle more dell'espletamento della gara CRC CAT Sardegna</t>
  </si>
  <si>
    <t>SC ACQUISTI DI BENI E SERVIZI NON SANITARI, SERVIZI SANITARI E SERVICE</t>
  </si>
  <si>
    <t>Contratto ponte fornitura dei gas medicinali e speciali e relativo servizio di trasporto e consegna recipienti mobili nei PP.OO. e territoriali dell’ASSL di Carbonia nelle more definizione della nuova gara</t>
  </si>
  <si>
    <t>RUIU TANIA</t>
  </si>
  <si>
    <t>24111500-0</t>
  </si>
  <si>
    <t>Procedura negoziata art. 50 c. 1 lettera e) D.lgs 36/2023 Cnd C - DISPOSITIVI PER ANGIOGRAFIA PERIFERICA</t>
  </si>
  <si>
    <t>DESOGUS ROBERTA</t>
  </si>
  <si>
    <t>33190000-8</t>
  </si>
  <si>
    <t>Procedura negoziata art. 50 c. 1 lettera e) D.lgs 36/2023 Cnd C - CATETERI E MICROCATETERI EMB</t>
  </si>
  <si>
    <t>Procedura negoziata art. 50 c. 1 lettera e) D.lgs 36/2023 Cnd C - SPIRALI E SISTEMI EMBOLIZZANTI</t>
  </si>
  <si>
    <t>Procedura negoziata art. 50 c. 1 lettera e) D.lgs 36/2023 Cnd C - CATETERI A PALLONCINO</t>
  </si>
  <si>
    <t>Procedura negoziata art. 50 c. 1 lettera e) D.lgs 36/2023 Cnd C - GUIDE E SISTEMI PERCUTANEI</t>
  </si>
  <si>
    <t>Procedura negoziata art. 50 c. 1 lettera e) D.lgs 36/2023 Cnd C - INTRODUTTORI VALVOLATI</t>
  </si>
  <si>
    <t>Procedura negoziata art. 50 c. 1 lettera e) D.lgs 36/2023 Cnd C - KIT ATTACCO E STACCO</t>
  </si>
  <si>
    <t>Procedura negoziata art. 76 c. 2 lettera b) numero 2 D.lgs 36/2023 Q FUSION</t>
  </si>
  <si>
    <t>Procedura negoziata art. 76 c. 2 lettera b) numero 2 D.lgs 36/2023 (dispositivi infungibili) SISTEMA PULSE E DOSE</t>
  </si>
  <si>
    <t>Procedura negoziata art. 50 c. 1 lettera e) D.lgs 36/2023 MATERIALI DI CONSUMO PER INIETTORI di marca BRACCO</t>
  </si>
  <si>
    <t>Procedura negoziata art. 50 c. 1 lettera e) D.lgs 36/2023 Cnd C - MATERIALE DI CONSUMO INIETTORI di marca MEDRAD</t>
  </si>
  <si>
    <t>Procedura negoziata art. 76 c. 2 lettera b) numero 2 D.lgs 36/2023 (Dispositivi infungibili) GELSCOM DISPOSITIVO DECOMPRESSIONE</t>
  </si>
  <si>
    <t>Procedura negoziata art. 76 c. 2 lettera b) numero 2 D.lgs 36/2023 (Dispositivi infungibili) SISTEMA INTERSPINOSO LOBSTER</t>
  </si>
  <si>
    <t>Procedura negoziata art. 76 c. 2 lettera b) numero 2 D.lgs 36/2023 (Dispositivi infungibili) AGUMENTATION VERTEBRALE TEKTONA</t>
  </si>
  <si>
    <t>Procedura negoziata art. 76 c. 2 lettera b) numero 2 D.lgs 36/2023  (Dispositivi infungibili) DECOMPRESSIONE DISCALE DISSOLUZIONE TISSUTALE</t>
  </si>
  <si>
    <t>Procedura negoziata art. 76 c. 2 lettera b) numero 2 D.lgs 36/2023  (Dispositivi infungibili) SISTEMA CIFOPLASTICA PERCUTANEA VESSEL</t>
  </si>
  <si>
    <t>Procedura negoziata art. 76 c. 2 lettera b) numero 2 D.lgs 36/2023  (Dispositivi infungibili) DECOMPRESSIONE DISCALE NUCLEOPLASTICA</t>
  </si>
  <si>
    <t>Procedura negoziata art. 76 c. 2 lettera b) numero 2 D.lgs 36/2023 - FORNITURA DI SEMILAVORATI ANTIBLASTICI IN SACCHE U.F.A.</t>
  </si>
  <si>
    <t>Procedura negoziata art. 76 c. 2 lettera b) numero 2 D.lgs 36/2023 KIT MONOUSO PER STEREOTASSI</t>
  </si>
  <si>
    <t>Procedura negoziata art. 76 c. 2 lettera b) numero 2 D.lgs 36/2023 SISTEMA RICOSTRUZIONE FARMACI</t>
  </si>
  <si>
    <t>Procedura negoziata art. 76 c. 2 lettera b) numero 2 D.lgs 36/2023  (Dispositivi infungibili) TORAYMYXIN CARTUCCIA PER EMOPERFUSIONE</t>
  </si>
  <si>
    <t>Fornitura di sistemi completi per emodialisi e trattamenti di dialisi peritoneale in modalità service NON in consip -contratto ponte nelle more attivazione dei contratti derivanti dalla gara regionale</t>
  </si>
  <si>
    <t>33180000-5</t>
  </si>
  <si>
    <t>Fornitura di prodotti aproteici e ipoproteici destinati allalimentazione di pazienti affetti da insufficienza renale cronica ( AFMS)</t>
  </si>
  <si>
    <t>CASTI RAFFAELA</t>
  </si>
  <si>
    <t>15882000-4</t>
  </si>
  <si>
    <t>SC ENERGY MANAGEMENT E SERVIZI LOGISTICI CENTRALIZZATI</t>
  </si>
  <si>
    <t>PROCEDURA APERTA SERVIZI DI FACCHINAGGIO AREA NORD</t>
  </si>
  <si>
    <t>DELLA PORTA MARIA</t>
  </si>
  <si>
    <t>30163100-0</t>
  </si>
  <si>
    <t>-</t>
  </si>
  <si>
    <t>PODDA ANTONELLO</t>
  </si>
  <si>
    <t>33124110-9</t>
  </si>
  <si>
    <t>Sistemi diagnostici VES</t>
  </si>
  <si>
    <t>CARLINI DANIELA</t>
  </si>
  <si>
    <t>Fornitura in modalità service Kit Pap-test e Test HPV per attività screening W0105 - (Escluso i coloratori) - contratto ponte</t>
  </si>
  <si>
    <t>FORNITURA kit per il monitoraggio dell'andamento del trapianto di organo solido</t>
  </si>
  <si>
    <t>PNRR TUTTE LE OTT ASL: M6.C1 – 1.2.2 Casa come primo luogo di cura: Centrali operative territoriali-Interconnessione aziendale</t>
  </si>
  <si>
    <t>D27H22000970006</t>
  </si>
  <si>
    <t>S03990570925202300007</t>
  </si>
  <si>
    <t>PNRR</t>
  </si>
  <si>
    <t>PNRR ASL SULCIS: M6.C2 – 1.1.1. Ammodernamento del parco tecnologico e digitale ospedaliero (Digitalizzazione delle strutture ospedaliere (DEA Dipartimenti di Emergenza e Accettazione di Livello I e II))</t>
  </si>
  <si>
    <t>D47H22000840006</t>
  </si>
  <si>
    <t>S03990570925202300013</t>
  </si>
  <si>
    <t>PNRR ASL MEDIO CAMPIDANO: M6.C2 – 1.1.1. Ammodernamento del parco tecnologico e digitale ospedaliero (Digitalizzazione delle strutture ospedaliere (DEA Dipartimenti di Emergenza e Accettazione di Livello I e II))</t>
  </si>
  <si>
    <t>D37H22001180006</t>
  </si>
  <si>
    <t>S03990570925202300014</t>
  </si>
  <si>
    <t>FORNITURA DI SISTEMI ANALITICI IN “SERVICE”, PER LA VALIDAZIONE BIOLOGICA DELLE UNITA’ EMATICHE - CONTRATTO PONTE (VIROLOGIA)</t>
  </si>
  <si>
    <t>FORNITURE AREA LABORATORISTICA DEL SIERO - CHIMICA CLINICA. CONTRATTI PONTE DESTINATI ALLA ASL DI NUORO</t>
  </si>
  <si>
    <t>Fornitura in service di Test per la determinazione degli anticorpi Anti‑HCV e dei Test per HCV RNA</t>
  </si>
  <si>
    <t>33124130-5</t>
  </si>
  <si>
    <t>SERVICE VIDEOCAPSULE PER ENTEROSCOPIA DIAGNOSTICA</t>
  </si>
  <si>
    <t>PIGA STEFANIA</t>
  </si>
  <si>
    <t>?</t>
  </si>
  <si>
    <t>DETERGENTE LAVASTRUMENTI E LAVAPADELLE , NEUTRALIZZANTE E DISINCROSANTE - LUBRIFICANTE PER STRUMENTI ENDOSCOPICI</t>
  </si>
  <si>
    <t>39831600-2</t>
  </si>
  <si>
    <t>AFFIDAMENTO SERVIZIO TRASPORTO DISABILI ASL NUORO</t>
  </si>
  <si>
    <t>NIEDDU MARIA VERONICA</t>
  </si>
  <si>
    <t>60130000-8</t>
  </si>
  <si>
    <t>EMOGASANALISI Contratto Ponte Medio Campidano</t>
  </si>
  <si>
    <t>SANNA ILARIA</t>
  </si>
  <si>
    <t>SOTGIU MANCINI AGOSTINA</t>
  </si>
  <si>
    <t>50850000-8</t>
  </si>
  <si>
    <t>Avviso pubblico esplorativo per l’acquisizione di manifestazioni di interesse per l’affidamento di servizi di natura intellettuale per la programmazione di percorsi riabilitativi per pazienti fragili presso i centri diurni della Sardegna - Legge RAS 30.12.2021 n. 134, art. 1, commi 688 e 689 “fondi per il contrasto dei disturbi della nutrizione e dell’alimentazione”</t>
  </si>
  <si>
    <t>LOI TANIA</t>
  </si>
  <si>
    <t>85312120-6</t>
  </si>
  <si>
    <t>FORNITURA TRIENNALE TEST RAPIDI METODICHE MANUALI</t>
  </si>
  <si>
    <t>Procedura negoziata, previa manifestazione di interesse, per affidamento del servizio di pulizie dei padiglioni “C”, “E” e del piano terra del padiglione “B” della Cittadella della Salute di Cagliari, per mesi 14 (quattordici) riservata alle cooperative sociali di tipo B e loro consorzi</t>
  </si>
  <si>
    <t>GORINI ALBERTO</t>
  </si>
  <si>
    <t>90919200-4</t>
  </si>
  <si>
    <t>Contratto ponte fornitura dispositivi medici CND T02 e T03 nelle more della gara regionale</t>
  </si>
  <si>
    <t>19270000-9</t>
  </si>
  <si>
    <t>ADESIONE AD ACCORDO QUADRO CONSIP BUONI PASTO 10 ID Sigef 2445 (LOTTO 4 - Sardegna Liguria)</t>
  </si>
  <si>
    <t>PERRA MALVINA</t>
  </si>
  <si>
    <t>30199770-8</t>
  </si>
  <si>
    <t>L'adesione all'Accordo Quadro Buoni Pasto 10 avrà validità a partire dal 01/05/2024 e si estenderà per una durata presunta di 20 mesi fino al 31/01/2026. N.B. Rispetto alla precedente comunicazione per l'inserimento della procedura in programmazione gli importi sono differenti, si prega di tenere in considerazione questi valori aggiornati che potrebbero essere soggetti a ulteriori variazioni (in base al fabbisogno che la SC Amm.ne del Personale mi trasmetterà più avanti). Si segnala che il valore nominale dei BP è di € 7,00 e l'aliquota IVA è al 4%.</t>
  </si>
  <si>
    <t>Procedura negoziata senza previa pubblicazione del bando di gara ai sensi dell’art. 76 comma 2 lett. b) per l’affidamento del medicinale VOXZOGO, nelle more dell'espletamento della gara denominata "medicinali 19" CRC CAT Sardegna</t>
  </si>
  <si>
    <t>ROMANO PASQUALINA</t>
  </si>
  <si>
    <t>CONTRATTO PONTE - COPERTURE ASSICURATIVE PER LE AZIENDE DEL SSR FURTO, INFORTUNI MEDICI E ALTRE CATEGORIE, KASKO DIPENDENTI IN MISSIONE E RC AUTO/ARD/LM - E VARIE</t>
  </si>
  <si>
    <t>PORCU ANNAMARIA</t>
  </si>
  <si>
    <t>66510000-8</t>
  </si>
  <si>
    <t>SANIFICAZIONE, MAGAZZINAGGIO, RIUTILIZZO BENI DI PROTESICA-LOTTO DESERTO - ASL OGLIASTRA</t>
  </si>
  <si>
    <t>AMIC MARIA</t>
  </si>
  <si>
    <t>50421000-2</t>
  </si>
  <si>
    <t>Servizio di trasporto e conferimento ad impianti di smaltimento di rifiuti pericolosi e non derivanti da attività sanitarie delle Aziende Sanitarie della Regione Sardegna</t>
  </si>
  <si>
    <t>90511000-2</t>
  </si>
  <si>
    <t>CRC SARDEGNA</t>
  </si>
  <si>
    <t>AGGIORNAMENTO RM CON SOFTWARE CARDIO P.O.  SAN FRANCESCO</t>
  </si>
  <si>
    <t>33113000-5</t>
  </si>
  <si>
    <t>FRIGORIFERI AD USO SANITARIO</t>
  </si>
  <si>
    <t>PINNA BRUNO</t>
  </si>
  <si>
    <t>B72C19000230002</t>
  </si>
  <si>
    <t>39711100-0</t>
  </si>
  <si>
    <t>DGR 48-19 del 2019  NP 60</t>
  </si>
  <si>
    <t>FANTOCCIO AD ACQUA PER DOSIMETRIA IN ACQUA DI FASCI IR</t>
  </si>
  <si>
    <t>MONTESU ANTONIO</t>
  </si>
  <si>
    <t xml:space="preserve">FORNITURE </t>
  </si>
  <si>
    <t>SISTEMA DI GESTIONE IMMAGINI MULTIMODALI PER LA DELINEAZIONE DEL TARGET</t>
  </si>
  <si>
    <t>POLIGRAFI</t>
  </si>
  <si>
    <t>BALLOCCU MARTINA</t>
  </si>
  <si>
    <t>33140000-3</t>
  </si>
  <si>
    <t>ANGIOGRAFO NUORO</t>
  </si>
  <si>
    <t>33111720-4</t>
  </si>
  <si>
    <t>"RICHIESTI POR FESR 2021-2027.
APPROVAZIONE DALLA RAS PERVENUTA A FEBBRAIO 2024
IN ATTESA DI DGR DI APPROVAZIONE PR-FESR 21-27"
in verifica su urgenza fantoccio Nuoro</t>
  </si>
  <si>
    <t>ORTOPANTOMOGRAFI</t>
  </si>
  <si>
    <t>PODDA BARABARA</t>
  </si>
  <si>
    <t>MONITOR AMAGNETICI</t>
  </si>
  <si>
    <t>CUP DA RICHIEDERE</t>
  </si>
  <si>
    <t>33172000-6</t>
  </si>
  <si>
    <t>RICHIESTI POR FESR 2021-2027. APPROVAZIONE DALLA RAS PERVENUTA A FEBBRAIO 2024 IN ATTESA DI DGR DI APPROVAZIONE PR-FESR 21-27</t>
  </si>
  <si>
    <t>AFFIDAMENTO FORNITURA DI ARCHIVIO COMPATTABILE</t>
  </si>
  <si>
    <t>CARLO SPIGA</t>
  </si>
  <si>
    <t>39152000-2</t>
  </si>
  <si>
    <t>AFFIDAMENTO SERVIZIO DI TICKETING E LOGISTICA PER PNRR: CORSI PER INFEZIONI OSPEDALIERE</t>
  </si>
  <si>
    <t>SERVIZIO DI ORGANIZZAZIONE LOGISTICA PER IL PNRR: CORSI PER INFEZIONI OSPEDALIERE</t>
  </si>
  <si>
    <t>SC SISTEMI INFORMATIVI AMMINISTRATIVI</t>
  </si>
  <si>
    <t>GECO - Gestione Concorsi e Selezioni ONLINE</t>
  </si>
  <si>
    <t>DELUSSU CESARE</t>
  </si>
  <si>
    <t>€ -</t>
  </si>
  <si>
    <t>software rilevazione presenza CA-SS-NU-CI</t>
  </si>
  <si>
    <t>Manutenzioni Terminali Rilevazione Presenze</t>
  </si>
  <si>
    <t>Sistema Informativo per la gestione ECM, Fad e elearning</t>
  </si>
  <si>
    <t>da verificare finanziamento ras direttamente a ares</t>
  </si>
  <si>
    <t>MYNET - rilevazione presenza con app</t>
  </si>
  <si>
    <t>GURU - gestione ciclo delle performance</t>
  </si>
  <si>
    <t>SILLOGE - Sistema Gestione documentale</t>
  </si>
  <si>
    <t>ABACO - cruscotti direzionali</t>
  </si>
  <si>
    <t>QLIK - LICENZE CRUSCOTTI</t>
  </si>
  <si>
    <t>ALFAVALUE - GESTIONE INTRAMOENIA</t>
  </si>
  <si>
    <t>sistema di gestione HELP DESK SADIT</t>
  </si>
  <si>
    <t>licenze Unified Communication and Collaboration Ares Sadit</t>
  </si>
  <si>
    <t>licenze Unified Communication and Collaboration AA.SS.</t>
  </si>
  <si>
    <t>SMARTSHEET - sistema informativo per la gestione dei progetti</t>
  </si>
  <si>
    <t>OPLON - accesso sicuro per smartworking</t>
  </si>
  <si>
    <t>certificati di firma digitale</t>
  </si>
  <si>
    <t>Certificazione EMRAM</t>
  </si>
  <si>
    <t>SISTEMA PER LA GESTIONE DEI PARCHI AUTO</t>
  </si>
  <si>
    <t>Robotic Process Automation</t>
  </si>
  <si>
    <t>Manutenzione software supporto fabbisogni AA.SS. E comunicazione</t>
  </si>
  <si>
    <t>ELETTROMIOGRAFI</t>
  </si>
  <si>
    <t>Medicina dello Sport</t>
  </si>
  <si>
    <t>gli importi sono necessariamente attribuiti alle sole ASL</t>
  </si>
  <si>
    <t>CODICE CUI PRINCIPALE (DA INSERIRE SE QUESTA GARA E' RICOMPRESA IN ALTRO  INTERVENTO  PER IL QUALE IL CODICE CUI SIA GIA' STATO PRESO)</t>
  </si>
  <si>
    <t>LOTTO FUNZIONALE  (SI/NO) (DA VALORIZZARE CON SI SE LA GARA RAPRRESENTA DA SOLA UN LOTTO FUNZIONALE DI UN'INTERVENTO CON ALTRI LOTTI)</t>
  </si>
  <si>
    <t>SETTORE PREVALENTE
( INDICARE forniture o servizi sulla base della prevalenza)</t>
  </si>
  <si>
    <t xml:space="preserve">CPV principale </t>
  </si>
  <si>
    <t>POSSIBILITA'/ NECESSITA' DI ESTENDERE LA GARA ANCHE ALLE ALTRE AZIENDE DEL SSR
(AOU - BROTZU - AREUS)</t>
  </si>
  <si>
    <t>STIMA DEI COSTI DELL'ACQUISTO
PRIMO ANNO (2024)</t>
  </si>
  <si>
    <t xml:space="preserve">STIMA DEI COSTI DELL'ACQUISTO
SECONDO ANNO (2025)  </t>
  </si>
  <si>
    <t xml:space="preserve">STIMA DEI COSTI DELL'ACQUISTO
TERZO ANNO (2026)  </t>
  </si>
  <si>
    <t xml:space="preserve">STIMA DEI COSTI DELL'ACQUISTO
COSTI SU ANNUALITA' SUCCESSIVE </t>
  </si>
  <si>
    <t>STIMA DEI COSTI DELL'ACQUISTO
TOTALE (somma dei costi delle colonne precedenti)</t>
  </si>
  <si>
    <t>APPORTO DI CAPITALE PRIVATO  
IMPORTO</t>
  </si>
  <si>
    <t>APPORTO DI CAPITALE PRIVATO  
TIPOLOGIA (Finanza di progetto, concessione, sponsorizzazione, società partecipate o di scopo, locazione finanziaria, contratto di disponibilità)</t>
  </si>
  <si>
    <t>CENTRALE DI COMMITTENZA O SOGGETTO AGGREGATORE AL QUALE SI FARA' RICORSO PER L'ESPLETAMENTO DELLA PROCEDURA DI AFFIDAMENTO
(CODICE CAT SARDEGNA N.239787 - CONSIP N.226120)</t>
  </si>
  <si>
    <t>CENTRALE DI COMMITTENZA O SOGGETTO AGGREGATORE AL QUALE SI FARA' RICORSO PER L'ESPLETAMENTO DELLA PROCEDURA DI AFFIDAMENTO
DENOMINAZIONE (CAT SARDEGNA si chiama CRC Sardegna)</t>
  </si>
  <si>
    <t>ASL 1 
SASSARI</t>
  </si>
  <si>
    <t>ASL 2 
GALLURA</t>
  </si>
  <si>
    <t>ASL 3 
NUORO</t>
  </si>
  <si>
    <t>ASL 4 
OGLIASTRA</t>
  </si>
  <si>
    <t>ASL 
5 ORISTANO</t>
  </si>
  <si>
    <t>ASL 6 
MEDIO CAMPIDANO</t>
  </si>
  <si>
    <t>ASL 7  
SULCIS</t>
  </si>
  <si>
    <t>ASL 8 
CAGLIARI</t>
  </si>
  <si>
    <t>PNRR TUTTE LE OTT ASL: M6.C1 – 1.2.2 Casa come primo luogo di cura: Centrali operative territoriali-Device</t>
  </si>
  <si>
    <t>D77H22001020006</t>
  </si>
  <si>
    <t>S03990570925202300012</t>
  </si>
  <si>
    <t>PNRR ASL CAGLIARI: M6.C2 – 1.1.1. Ammodernamento del parco tecnologico e digitale ospedaliero (Digitalizzazione delle strutture ospedaliere (DEA Dipartimenti di Emergenza e Accettazione di Livello I e II))</t>
  </si>
  <si>
    <t>D27H22000890006</t>
  </si>
  <si>
    <t>S03990570925202300019</t>
  </si>
  <si>
    <t>PNRR AZIENDA OSPEDALIERA "BROTZU": M6.C2 – 1.1.1. Ammodernamento del parco tecnologico e digitale ospedaliero (Digitalizzazione delle strutture ospedaliere (DEA Dipartimenti di Emergenza e Accettazione di Livello I e II))</t>
  </si>
  <si>
    <t>D27H22000900006</t>
  </si>
  <si>
    <t>S03990570925202300023</t>
  </si>
  <si>
    <t>PNRR AZIENDA OSPEDALIERO DI CAGLIARI: M6.C2 – 1.1.1. Ammodernamento del parco tecnologico e digitale ospedaliero (Digitalizzazione delle strutture ospedaliere (DEA Dipartimenti di Emergenza e Accettazione di Livello I e II))</t>
  </si>
  <si>
    <t>D37H22001190006</t>
  </si>
  <si>
    <t>S03990570925202300020</t>
  </si>
  <si>
    <t>PNRR AZIENDA OSPEDALIERO DI SASSARI: M6.C2 – 1.1.1. Ammodernamento del parco tecnologico e digitale ospedaliero (Digitalizzazione delle strutture ospedaliere (DEA Dipartimenti di Emergenza e Accettazione di Livello I e II))</t>
  </si>
  <si>
    <t>D87H22001080006</t>
  </si>
  <si>
    <t>S03990570925202300022</t>
  </si>
  <si>
    <t>PNRR ASL ORISTANO: M6.C2 – 1.1.1. Ammodernamento del parco tecnologico e digitale ospedaliero (Digitalizzazione delle strutture ospedaliere (DEA Dipartimenti di Emergenza e Accettazione di Livello I e II))</t>
  </si>
  <si>
    <t>D17H22001150006</t>
  </si>
  <si>
    <t>S03990570925202300017</t>
  </si>
  <si>
    <t>PNRR ASL NUORO: M6.C2 – 1.1.1. Ammodernamento del parco tecnologico e digitale ospedaliero (Digitalizzazione delle strutture ospedaliere (DEA Dipartimenti di Emergenza e Accettazione di Livello I e II))</t>
  </si>
  <si>
    <t>D67H22001240006</t>
  </si>
  <si>
    <t>S03990570925202300021</t>
  </si>
  <si>
    <t>CABLAGGIO PASSIVO/ATTIVO RETE DATI/FONIA</t>
  </si>
  <si>
    <t>S03990570925202300011</t>
  </si>
  <si>
    <t>48000000-8</t>
  </si>
  <si>
    <t>SISTEMI MULTIFUNZIONE DI STAMPA (FOTOCOPIATORI, STAMPANTI, SCANNER)</t>
  </si>
  <si>
    <t>S03990570925202300018</t>
  </si>
  <si>
    <t>Interventi Sistemi Informativi Sanitari, Amministrativi e Infrastrutture (POR-FESR 2021-2027)</t>
  </si>
  <si>
    <t>POR-FESR 2021-2027</t>
  </si>
  <si>
    <t>Cyber Security Sicurezza Informatica Perimetrale, Applicativa, Comportamentale</t>
  </si>
  <si>
    <t>S03990570925202300024</t>
  </si>
  <si>
    <t>Acquisto Tablet, PC Portatili e strumenti Mobili</t>
  </si>
  <si>
    <t>S03990570925202300036</t>
  </si>
  <si>
    <t>Acquisto e Implementazione Tecnologia VOIP</t>
  </si>
  <si>
    <t>Acquisto  Postazioni di Lavoro Fisse</t>
  </si>
  <si>
    <t>AMMODERNAMENTO E SUPERAMENTO OBSOLESCENZA TECNOLOGICA INFRASTRUTTURE DI RETE DATI (Apparati attivi di rete dati, ecc..)</t>
  </si>
  <si>
    <t>AMMODERNAMENTO E SUPERAMENTO OBSOLESCENZA TECNOLOGICA INFRASTRUTTURE  DATA CENTER (Server, Storage, sistemi di Backup, ecc..)</t>
  </si>
  <si>
    <t>Acquisto di Sistemi Operativi e Software di Base</t>
  </si>
  <si>
    <t>Acquisto Servizi Cloud</t>
  </si>
  <si>
    <t>Acquisto Sistemi Elimina Code e Controllo Accessi</t>
  </si>
  <si>
    <t>Acquisto Componentistica Elettronica</t>
  </si>
  <si>
    <t>Acquisto servizi di Telefonia Fissa</t>
  </si>
  <si>
    <t>Acquisto servizi di Telefonia Mobile</t>
  </si>
  <si>
    <t>Acquisto servizi di Connettività</t>
  </si>
  <si>
    <t>RMN P.O. CIVILE DI ALGHERO  PNRR</t>
  </si>
  <si>
    <t>B54E22000160006</t>
  </si>
  <si>
    <t>PNRR CUP B14E22000610006
 valore stimato, apparecchiature 914000.</t>
  </si>
  <si>
    <t>RMN P.O. CTO IGLESIAS PNRR</t>
  </si>
  <si>
    <t>B34E22000380006</t>
  </si>
  <si>
    <t>PNRR CUP B34E22000380006
 valore stimato, apparecchiature 914000,</t>
  </si>
  <si>
    <t>ECOTOMOGRAFI</t>
  </si>
  <si>
    <t>33112000-8</t>
  </si>
  <si>
    <t>NOLEGGIO COLONNE ENDOSCOPIA AMBULATORIALE</t>
  </si>
  <si>
    <t>PONTI MARIA TERESA</t>
  </si>
  <si>
    <t>33168000-5</t>
  </si>
  <si>
    <t xml:space="preserve">stanziamenti di bilancio
importo stimato per 48 mesi + 12 mesi opzionali - CONTO ESERCIZIO
Necessario richiedere fabbisogni ad Aziende Altà Specializzazione
 </t>
  </si>
  <si>
    <t>CENTRALI DI MONITORAGGIO</t>
  </si>
  <si>
    <t>SPISSU MARCO</t>
  </si>
  <si>
    <t>TAVOLI OPERATORI VARIE DISCIPLINE</t>
  </si>
  <si>
    <t>MURA ESTER</t>
  </si>
  <si>
    <t>33192230-3</t>
  </si>
  <si>
    <t>SISTEMI PER CHIRURGIA ENDOSCOPICA</t>
  </si>
  <si>
    <t xml:space="preserve">L'intervento ricomprende anche il fabbisogno espresso da AOU Sassari, AOU Cagliari e ARNAS Brotzu, per i seguenti importi:
 - ARNAS BROTZU: 2.317.663,00 € (di cui in bilancio 308.050,00 €);
 - AOU CAGLIARI: 1.302.595,00 € (di cui in bilancio 409,920,00 €);
 - AOU SASSARI: 3.989.347,00 € (di cui in bilancio 559,540,80 €).
</t>
  </si>
  <si>
    <t xml:space="preserve">DVL + Stanziamento di bilancio </t>
  </si>
  <si>
    <t>SISTEMI DIGITALI DIRETTI POLIFUNZIONALI (PENSILI, TAVOLO,TELERADIOGRAFO)</t>
  </si>
  <si>
    <t>MICROSCOPI OPERATORI E APPARECCHIATURE PER OCULISTICA</t>
  </si>
  <si>
    <t>33122000-1</t>
  </si>
  <si>
    <t>RICHIESTI POR FESR 2021-2027.
APPROVAZIONE DALLA RAS PERVENUTA A FEBBRAIO 2024
IN ATTESA DI DGR DI APPROVAZIONE PR-FESR 21-27
Verificare se integrare con altre attrzature di specilistica ambulatoriale su DGR 48.19</t>
  </si>
  <si>
    <t>VENTILATORI PER INTENSIVA E SUB INTENSIVA PNRR</t>
  </si>
  <si>
    <t xml:space="preserve"> DGR 35/38 così come rimdulata da  D.G.R. 9/2 del 14.03.2023 (PNRR)</t>
  </si>
  <si>
    <t>LETTI INTENSIVA E SUB INTENSIVA PNRR</t>
  </si>
  <si>
    <t>33192150-8</t>
  </si>
  <si>
    <t>MAMMOGRAFI</t>
  </si>
  <si>
    <t>33111660-5</t>
  </si>
  <si>
    <t>RICHIESTI POR FESR 2021-2027. APPROVAZIONE DALLA RAS PERVENUTA A FEBBRAIO 2024 IN ATTESA DI DGR DI APPROVAZIONE PR-FESR 21-29</t>
  </si>
  <si>
    <t>APPARECCHIATURE RADIOLOGICHE MOBILI (ARCHI A C - PORTATILI DI RADIOLOGIA)</t>
  </si>
  <si>
    <t>RICHIESTI POR FESR 2021-2027. APPROVAZIONE DALLA RAS PERVENUTA A FEBBRAIO 2024 IN ATTESA DI DGR DI APPROVAZIONE PR-FESR 21-30</t>
  </si>
  <si>
    <t>ADESIONE ACCORDO QUADRO CONSIP FORNITURA FUEL CARD</t>
  </si>
  <si>
    <t>GARA NOLEGGIO AMBULANZE TRASPORTO OSPEDALIERO PER LE AA.SS.LL</t>
  </si>
  <si>
    <t>SPIGA CARLO</t>
  </si>
  <si>
    <t>34114121-3</t>
  </si>
  <si>
    <t>PROCEDURA APERTA PER  NOLEGGIO AUTOVETTURE / AUTO MEDICHE TRASPORTI OSPEDALIERI</t>
  </si>
  <si>
    <t xml:space="preserve">GARA NOLEGGIO AMBULANZE TIPO A (MIKE) PER AREUS SARDEGNA </t>
  </si>
  <si>
    <t>PROCEDURA APERTA PER  NOLEGGIO AMBULANZE TRASPORTO OSPEDALIERO PER LE AA.SS.LL  (NUOVA GARA PER SCADENZA CONTRATTUALE)</t>
  </si>
  <si>
    <t>PROCEDURA APERTA PER  NOLEGGIO AMBULANZE TRASPORTO OSPEDALIERO PER AREUS (NUOVA GARA PER SCADENZA CONTRATTUALE)</t>
  </si>
  <si>
    <t>convenzione quadro noleggio auto sostitutive</t>
  </si>
  <si>
    <t>ONORATO ILARIA ANNA MARIA</t>
  </si>
  <si>
    <t>34110000-1</t>
  </si>
  <si>
    <t>Fornitura di energia elettrica per le utenze delle Aziende Sanitarie Regionali. Accordo Quadro/Convenzione annuale Consip</t>
  </si>
  <si>
    <t>TESTONI GIAMPIERO</t>
  </si>
  <si>
    <t>09310000-5</t>
  </si>
  <si>
    <t>fornitura di medicazioni generali occorrenti alle Aziende Sanitarie della Regione Sardegna. Recepimento gara regionale CRC CAT Sardegna</t>
  </si>
  <si>
    <t>VENTURA ALESSANDRA</t>
  </si>
  <si>
    <t>Fornitura dispositivi per emotrasfusione ed ematologia CND B per le AA.SS.LL. della Regione Sardegna, le Aziende Ospedaliero Universitarie di Sassari, Cagliari e l’ARNAS "G. Brotzu" - Gara Regionale</t>
  </si>
  <si>
    <t>VENTURA GIGLIOLA</t>
  </si>
  <si>
    <t>33194220-4</t>
  </si>
  <si>
    <t>Fornitura coprisonda monouso e termometro auricolare  CND V03</t>
  </si>
  <si>
    <t>33184500-8</t>
  </si>
  <si>
    <t>Fornitura dispositivi medici per ambulatori odontoiatrici della AA.SS.LL. della Regione Sardegna - CND Q01</t>
  </si>
  <si>
    <t>TIDDIA RINA</t>
  </si>
  <si>
    <t>Adesione Gara  Stent vascolari Consip</t>
  </si>
  <si>
    <t>33141121-4</t>
  </si>
  <si>
    <t xml:space="preserve">Fornitura reti miste chirurgiche CND P90 - LOTTI DESERTI 1^ GARA </t>
  </si>
  <si>
    <t>33183300-9</t>
  </si>
  <si>
    <t>Fornitura dispositivi medici CND T02 - T03 - Gara regionale</t>
  </si>
  <si>
    <t>Recepimento gara regionale fornitura dispositivi per apparato urogenitale CND U - Lotti deserti - Gara AOU Sassari</t>
  </si>
  <si>
    <t xml:space="preserve">Fornitura dispositivi monouso taglienti CND V01 - Gara Regionale </t>
  </si>
  <si>
    <t>Procedura negoziata art. 76 c. 2 lettera b) numero 2 D.lgs 36/2023  (Dispositivi infungibili) AGUMENTATION VERTEBRALE SPINEJACK</t>
  </si>
  <si>
    <t>Procedura negoziata art. 76 c. 2 lettera b) numero 2 D.lgs 36/2023  (Dispositivi infungibili) DISPOSITIVO DENERVAZIONE MULTIGEN</t>
  </si>
  <si>
    <t>Procedura negoziata art. 76 c. 3 lettera c) D.lgs 36/2023 (contratto ponte) NELLE MORE DI GARA CND A (FILTRI RACCORDI RAMPE RUBINETTI E DRENAGGI)</t>
  </si>
  <si>
    <t>Procedura negoziata art. 76 c. 3 lettera c) D.lgs 36/2023 (contratto ponte) NELLE MORE DI GARA NEUROCHIURURGIA NUORO</t>
  </si>
  <si>
    <t>Procedura negoziata art. 76 c. 3 lettera c) D.lgs 36/2023 (contratto ponte)NELLE MORE DI GARA P09 - MEZZI DI OSTEOSINTESI</t>
  </si>
  <si>
    <t>33690000-3</t>
  </si>
  <si>
    <t xml:space="preserve">Procedura aperta art. 71 D.lgs 36/2023 Fornitura di dispositivi medici - CND K </t>
  </si>
  <si>
    <t>Procedura negoziata art. 76 c. 3 lettera c) D.lgs 36/2023 (contratto ponte) NELLE MORE DI GARA P09 PROTESI ORTOPEDICHE</t>
  </si>
  <si>
    <t xml:space="preserve">Procedura aperta art. 71 D.lgs 36/2023  PROTESI FONATORIE E MATERIALE DI CONSUMO CND P0280 </t>
  </si>
  <si>
    <t>Procedura aperta art. 71 D.lgs 36/2023  CND A FILTRI PER PRELIEVO, RACCORDI, RAMPE, RUBINETTI</t>
  </si>
  <si>
    <t>Procedura aperta art. 71 D.lgs 36/2023  CND M04 - MEDICAZIONI SPECIALI</t>
  </si>
  <si>
    <t>Procedura aperta art. 71 D.lgs 36/2023  CND P09 - PROTESI ORTOPEDICHE</t>
  </si>
  <si>
    <t xml:space="preserve">Procedura aperta art. 71 D.lgs 36/2023  CND C non ricompresi nella gara in unione di acquisto </t>
  </si>
  <si>
    <t>Adesione gara Centrale di Committenza Regionale per l’affidamento della fornitura di clip e altri DM da sutura destinati alle Aziende Sanitarie della Regione Sardegna</t>
  </si>
  <si>
    <t> 33141121-4 33141120-7</t>
  </si>
  <si>
    <t>Adesione gara in unione d’acquisto per la fornitura di dispositivi per il sistema artero-venoso – Azienda capofila AO ARNAS BROTZU – CND C01</t>
  </si>
  <si>
    <t>ADESIONE A.Q. CONSIP DISPOSITIVI IMPIANTABILI ED 2</t>
  </si>
  <si>
    <t>ADESIONE GARA REGIONALE ARITMOLOGIA AO BROTZU</t>
  </si>
  <si>
    <t>Determinazione D.G.C.R.C. n. 28 protocollo 668 del 25/01/2021 – “MEDICINALI 10 - Appalto specifico indetto dalla Centrale Regionale di Committenza per la fornitura triennale di prodotti farmaceutici destinati alle Aziende Sanitarie della Regione Sardegna - PROROGA TECNICA Recepimento per le ASL Sardegna</t>
  </si>
  <si>
    <t>CASTI RAFAELLA</t>
  </si>
  <si>
    <t>Determinazione D.G.C.R.C. n. 340 protocollo 5850 del 21/07/2021 – “MEDICINALI 12 - Appalto specifico indetto dalla Regione Autonoma della Sardegna per l’affidamento di medicinali ed. 12 per la fornitura di prodotti farmaceutici destinati alle Aziende Sanitarie della Regione Sardegna - PROROGA TECNICA. Recepimento per le ASL Sardegna</t>
  </si>
  <si>
    <t>Determinazione D.G.C.R.C. n. 584 Protocollo n. 9053 del 12/11/2021– “Procedura aperta informatizzata per l'affidamento di fattori VIII da DNA ricombinante, somatropina, epoetina alfa, immunoglobulina umana uso endovenoso – MEDICINALI ED.13 - destinati alle Aziende sanitarie della Regione Sardegna - PROROGA TECNICA Recepimento per le ASL Sardegna</t>
  </si>
  <si>
    <t>FORNITURA DI PRODOTTI PER LA NUTRIZIONE ENTERALE E DIETE PER INTEGRAZIONE ORALE</t>
  </si>
  <si>
    <t>Adesione Convenzione quadro CRC Sardegna per la fornitura di sistemi Flash Glucose Monitoring (FGM) FREESTYLE LIBRE 2, del relativo materiale di consumo e servizi connessi da destinare alle Aziende del Servizio sanitario della Regione Sardegna</t>
  </si>
  <si>
    <t>Fornitura di dispositivi medici per apparato respiratorio ed anestesia - CND  R - Recepimento gara in unione di acquisto</t>
  </si>
  <si>
    <t>acquisizione di Soluzioni infusionali in adesione a iniziative assegnate ex DPCM ai Soggetti Aggregatori - lotti deserti</t>
  </si>
  <si>
    <t>PODDA DAVIDE</t>
  </si>
  <si>
    <t>33692100-8</t>
  </si>
  <si>
    <t xml:space="preserve">acquisizione di specialità medicinali in adesione a iniziative assegnate ex DPCM ai Soggetti Aggregatori -  Medicinali 18 </t>
  </si>
  <si>
    <t>Fornitura trattamenti di  dialisi extracorporea non compresi in Consip, aghi fistola per emodialisi e cateteri venosi a breve e lungo termine per emodialisi</t>
  </si>
  <si>
    <t>33181000-2</t>
  </si>
  <si>
    <t xml:space="preserve">Adesione gara Centrale di Committenza Regionale per l’affidamento della fornitura di Stent vascolari </t>
  </si>
  <si>
    <t>33111730-7</t>
  </si>
  <si>
    <t>Adesione nuova gara regionale Fornitura stent vascolari Capofila: AO ARNAS Brotzu</t>
  </si>
  <si>
    <t xml:space="preserve">acquisizione di specialità medicinali in adesione a iniziative assegnate ex DPCM ai Soggetti Aggregatori -  Medicinali 19 </t>
  </si>
  <si>
    <t>Procedura negoziata senza previa pubblicazione del bando di gara ai sensi dell’art. 76 comma 2 lett. b) per l’affidamento del medicinale VEKLURY (REMDESIVIR) destinato al fabbisogno delle Aziende sanitarie della Regione Autonoma della Sardegna ID GARA ANAC 937968. Recepimento per le ASL della Regione Sardegna</t>
  </si>
  <si>
    <t>Appalto specifico per l'acquisizione di farmaci e vaccini occorrenti alle aziende sanitarie della Regione Lazio e della Regione Sardegna - farmaci 2023 - nona tranche - vaccini vari 2023 bis e farmaci vari, nell'ambito del bando istitutivo avente adoggetto il sistema dinamico di acquisizione della Regione Lazio per la fornitura di farmaci, emoderivati, vaccini e mezzi di contrasto destinato alla AA.SS. della Regione Lazio e di altri soggetti Aggregatori - Nr. Gara 9406382 - Adesione Aggiudicazione. Recepimento per le ASL della Regione Sardegna</t>
  </si>
  <si>
    <t>Adesione alla gara regionale AOU Cagliari fornitura protesi oculistiche CND P03</t>
  </si>
  <si>
    <t>Procedura negoziata senza previa pubblicazione del bando di gara ai sensi dell’art. 76 comma 2 lett. b) per l’affidamento del medicinale  destinato PAXLOVID al fabbisogno delle Aziende sanitarie della Regione Autonoma della Sardegna . Recepimento per le ASL della Regione Sardegna</t>
  </si>
  <si>
    <t>Determinazione D.G.C.R.C. n. 408 prot. n. 8294 del 12.11.2020 e smi – fornitura di prodotti farmaceutici destinati alle Aziende sanitarie della Regione Sardegna - Medicinali 8 - PROROGA TECNICA. Recepimento per le ASL Sardegna</t>
  </si>
  <si>
    <t>Determinazione D.G.C.R.C. n. 293 protocollo 5108 del 30/06/2021 – affidamento fornitura medicinali ed.11 destinati alle Aziende Sanitarie della Regione Sardegna - PROROGA TECNICA. Recepimento per le ASL Sardegna</t>
  </si>
  <si>
    <t>Procedura negoziata senza previa pubblicazione del bando di gara ai sensi dell’art. 76 comma 2 lett. b) D. lgs. n. 36/2023 per l’affidamento del medicinale BAQSIMI (glucagone spray nasale) destinato al fabbisogno delle Aziende sanitarie della Regione Autonoma della Sardegna. Recepimento per le ASL della Regione Sardegna</t>
  </si>
  <si>
    <t>Podda Davide</t>
  </si>
  <si>
    <t xml:space="preserve">Fornitura in service Immunogenetica contratti ponte </t>
  </si>
  <si>
    <t>Service Elettroforesi</t>
  </si>
  <si>
    <t>MIRTILLO PATRIZIA</t>
  </si>
  <si>
    <t>Fornitura di sistemi analitici per Varianti Emoglobiniche ed Emoglobina Glicata -contratto ponte</t>
  </si>
  <si>
    <t>Service Biologia Molecolare - contratto ponte</t>
  </si>
  <si>
    <t>Sistema diagnostici Auto Immunità</t>
  </si>
  <si>
    <t>SI (INTERVENTO O ACQ. DIVERSI)</t>
  </si>
  <si>
    <t xml:space="preserve">Service Laboratori Ematologia-contratto ponte </t>
  </si>
  <si>
    <t xml:space="preserve"> REAGENTI E CONSUMABILI PER ANALISI ONCOLOGICHE CON TECNOLOGIA NGS IN BIOPSIA LIQUIDA.</t>
  </si>
  <si>
    <t>Immunoematologia per i Laboratori di Analisi ASL Sardegna-contratto ponte</t>
  </si>
  <si>
    <t>Service Laboratori Coagulazione - contratto ponte</t>
  </si>
  <si>
    <t>ANATOMIA PATOLOGICA: IMMUNOISTOCHIMICA, CITOLOGIA E ISTOLOGIA - contratto ponte</t>
  </si>
  <si>
    <t>Fornitura quadriennale di terreni di coltura per la microbiologia e diagnostici con procedura manuale per la Asl della Sardegna</t>
  </si>
  <si>
    <t>MULARGIA CLAUDIA</t>
  </si>
  <si>
    <t>Service di sistemi analitici per determinazioni diagnostiche di Ematologia</t>
  </si>
  <si>
    <t>Fornitura Biologia Molecolare  e service di sistemi analitici per PCR Real Time Genexpert</t>
  </si>
  <si>
    <t>FORNITURA QUINQUENNALE IN SERVICE, DI UN SISTEMA AUTOMATICO DI PREPARAZIONE DI LIBRERIE A IBRIDAZIONE E CATTURA</t>
  </si>
  <si>
    <t>Sistemi Diagnostici per determinazione HPLC di Emoglobina Glicata e Varianti Emoglobiniche</t>
  </si>
  <si>
    <t>Service di sistemi diagnostici per l’esecuzione di esami di immunoematologia</t>
  </si>
  <si>
    <t>ANATOMIA PATOLOGICA: IMMUNOISTOCHIMICA, CITOLOGIA E ISTOLOGIA</t>
  </si>
  <si>
    <t>Servizio di call center del CUP, servizi di front-office e back-office</t>
  </si>
  <si>
    <t>75122000-7</t>
  </si>
  <si>
    <t>INTERVENTO INSERITO PER L'IPOTESI IN CUI NON VENISSE APPALTATO L'INTERVENTO DI CUI AL CUI S03990570925202300046. 
 L'importo totale prevede le seguenti opzioni:
 - rinnovo triennale dei servizi (3+3);
 - opzione di subentro ARNAS BROTZU per 68 mesi;
 - opzione di subentro AOU CA per 51 mesi;
 - opzione incremento fino al quinto d'obbligo;
 - opzione premialità +15% (SLA legato al rapporto telefonate/prenotazioni).
 Importo complessivo da quadro economico, comprendente IVA 22%, incentivi e costi stimati Collegio Consultivo Tecnico.
 Previsto nessun costo nel 2024 ipotizzando di aggiucare entro il 31/12/2024</t>
  </si>
  <si>
    <t>Interventi di supporto alla persona e di promozione delle autonomie in contesto domiciliare e nelle semiresidenze psichiatriche afferenti alla Asl di Sassari</t>
  </si>
  <si>
    <t>SALE ANTONIO</t>
  </si>
  <si>
    <t xml:space="preserve">85121270-6 </t>
  </si>
  <si>
    <t xml:space="preserve">sistemi di mappaggio e navigazione cardiaca, con modalità service, completo di dispositivi e apparecchiature mediche necessarie allo studio elettrofisiologico e all’ablazione di aritmie cardiache </t>
  </si>
  <si>
    <t>33190000-9</t>
  </si>
  <si>
    <t>Servizio di gestione delle comunità terapeutiche per pazienti pscichiatrici afferenti alla ASL GALLURA</t>
  </si>
  <si>
    <t>85121270-6</t>
  </si>
  <si>
    <t>Interventi di supporto alla persona e di promozione delle autonomie in contesto domiciliare e nelle semiresidenze psichiatriche afferenti alla Asl di Cagliari</t>
  </si>
  <si>
    <t>Servizio di gestione delle comunità terapeutiche per pazienti pscichiatrici afferenti alla ASL MEDIO CAMPIDANO</t>
  </si>
  <si>
    <t>Servizio di gestione delle comunità terapeutiche per pazienti psichiatrici afferenti alla ASL ORISTANO</t>
  </si>
  <si>
    <t>Service Neuronavigatore</t>
  </si>
  <si>
    <t>33162100-4</t>
  </si>
  <si>
    <t>RAZZABONI DENISE</t>
  </si>
  <si>
    <t>FORNITURA IN SERVICE DI SISTEMI DIAGNOSTICI AUTOMATIZZATI E MATERIALE DI CONSUMO PER LA RICERCA DI SANGUE OCCULTO NELLE FECI (S.O.F.) OCCORRENTI PER LE ATTIVITÀ DI SCREENING DEL TUMORE DEL COLON RETTO</t>
  </si>
  <si>
    <t>33124000-5</t>
  </si>
  <si>
    <t>SINGLE Cell ANALYSIS SISTEM Sistema di analisi della singola Cellula per diagnosi e monitoraggio di pazienti affetti da tumori e malattie rare e complesse . Supporto alla Valutazione del successo dei trapianti</t>
  </si>
  <si>
    <t>Sistema per analisi genomiche con tecnologia NGS ad alta produttività per LONG READ</t>
  </si>
  <si>
    <t>FORNITURA IN SERVICE DI SISTEMI DIAGNOSTICI PER L'ESECUZIONE DI ANALISI DELLA COAGULAZIONE E TEST DI COAGULAZIONE IN POCT</t>
  </si>
  <si>
    <t>Monitoraggio Ambientale Microbiologico</t>
  </si>
  <si>
    <t>PUGGIONI FRANCESCA</t>
  </si>
  <si>
    <t>71621000-7</t>
  </si>
  <si>
    <t>Fornitura in service di sistemi di dispensatori automatici di metadone per i Servizi Dipendenze Ser. D</t>
  </si>
  <si>
    <t>33693300-7</t>
  </si>
  <si>
    <t>SERVIZIO TRASPORTO IN AMBULANZA INFRAOSPEDALIERO</t>
  </si>
  <si>
    <t>85143000-3</t>
  </si>
  <si>
    <t xml:space="preserve">50850000-8 </t>
  </si>
  <si>
    <t>CONTRATTO PONTE RISTORAZIONE ASL ORISTANO</t>
  </si>
  <si>
    <t>15894220-9</t>
  </si>
  <si>
    <t>CONTRATTO PONTE IN ATTESA DI GARA CRC RAS</t>
  </si>
  <si>
    <t>39000000-2</t>
  </si>
  <si>
    <t>SERVICE VENTILOTERAPIA</t>
  </si>
  <si>
    <t>85111700-7</t>
  </si>
  <si>
    <t>BROKERAGGIO ASSICURATIVO</t>
  </si>
  <si>
    <t>66519310-7</t>
  </si>
  <si>
    <t>Fornitura in modalità service Kit Pap-test e Test HPV per attività screening W0105</t>
  </si>
  <si>
    <t>85100000-0</t>
  </si>
  <si>
    <t>Fornitura in service di sistemi diagnostici integrati (apparecchiature, reagenti, prodotti consumabili, assistenza tecnica "full risk" e addestramento del personale) per le attività di screening del cervicocarcinoma e per le attività ambulatoriali delle AA.SS.LL. della Sardegna. LOTTI DESERTI</t>
  </si>
  <si>
    <t>estensione contratti Gara Area Siero</t>
  </si>
  <si>
    <t>Affidamento Gestione RSA Tortolì</t>
  </si>
  <si>
    <t>ARVAI MARIA ANTONIETTA</t>
  </si>
  <si>
    <t>Concessione</t>
  </si>
  <si>
    <t>EMOGASANALISI Contratto Ponte Lotti 1 e 2</t>
  </si>
  <si>
    <t>Affidamento Gestione Sportello Anagrafe Zootecnica</t>
  </si>
  <si>
    <t>EMOGASANALISI</t>
  </si>
  <si>
    <t>Fornitura in service di un sistema di nutrizione parenterale domiciliare personalizzato</t>
  </si>
  <si>
    <t>TRONCI LETIZIA</t>
  </si>
  <si>
    <t>33692200-9</t>
  </si>
  <si>
    <t>SERVIZIO DI CENSIMENTO, TRASPORTO, SELEZIONE, ISOLAMENTO, GESTIONE IN OUTSOURCING DI DOCUMENTAZIONE AFFERENTE ALL’ARCHIVIO STORICO E DI DEPOSITO DI ARES SARDEGNA E DELLE AZIENDE SANITARIE LOCALI FACENTI CAPO AL SERVIZIO SANITARIO REGIONALE SARDEGNA.</t>
  </si>
  <si>
    <t>72512000-7</t>
  </si>
  <si>
    <t>Centralino telefonico</t>
  </si>
  <si>
    <t>32551200-2</t>
  </si>
  <si>
    <t>Procedura sopra soglia europea, in modalità telematica, all inclusive per la fornitura in “service” di sistemi di lavaggio, alta disinfezione e armadi per lo stoccaggio degli endoscopi flessibili</t>
  </si>
  <si>
    <t>Si tratta di un primo inserimento nella programmazione. Si segnala che gli importi a base di gara non sono stati ancora fissati in quanto in attesa dei fabbisogni dalle Aziende SSR, pertanto trattandosi di una stima potrebbero subire variazioni.</t>
  </si>
  <si>
    <t>SERVIZIO DI REPERIMENTO LOCALI E SERVIZI COMPLEMENTARI PER L'ESPLETAMENTO DI CONCORSI PUBBLICI PER ARES SARDEGNA</t>
  </si>
  <si>
    <t xml:space="preserve">79630000-9 </t>
  </si>
  <si>
    <t>Si tratta di un primo inserimento nella programmazione. Si segnala che gli importi a base di gara non sono stati ancora fissati, trattandosi di una stima potrebbero quindi subire variazioni.</t>
  </si>
  <si>
    <t>SERVIZIO DI SOMMINISTRAZIONE LAVORO</t>
  </si>
  <si>
    <t>79620000-6</t>
  </si>
  <si>
    <t>CONTRATTO PONTE SERVIZIO DI SOMMINISTRAZIONE LAVORO</t>
  </si>
  <si>
    <t>COPERTURE ASSICURATIVE PROPERTY, RCP, INFORTUNI , KASKO DIPENDENTI IN MISSIONE E RC AUTO/ARD/LM PER LE AZIENDE DEL SSR</t>
  </si>
  <si>
    <t>OSSIGENOTERAPIA DOMICILIARE. CONTRATTO PONTE 6 MESI (GARA 1+GARA 2)</t>
  </si>
  <si>
    <t>FORNITURA AUSILI PROTESICA - EX DPCM 12/01/2017</t>
  </si>
  <si>
    <t>33196200; 33141720; 33141621; 85142400; 50421000</t>
  </si>
  <si>
    <t>Servizio di trasporto e conferimento ad impianti di smaltimento di rifiuti pericolosi e non derivanti da attività sanitarie delle Aziende Sanitarie della Regione Sardegna per mesi 6 a decorrere dal 01/01/2024</t>
  </si>
  <si>
    <t>Servizio di vigilanza armata, altri servizi e portierato presso gli immobili delle Amministrazioni del territorio della Regione Autonoma della Sardegna</t>
  </si>
  <si>
    <t>TRONCI LETIZIA (VIGILANZA)        LOI TANIA (PORTIERATO)</t>
  </si>
  <si>
    <t>98341140-8       98341120-2</t>
  </si>
  <si>
    <t>Servizi Amministrativi di supporto alle Aziende del SSR (con servizi opzionali di supporto
 amministrativo nella liquidazione delle fatture dei beni
 sanitari)</t>
  </si>
  <si>
    <t>L'importo totale prevede le seguenti opzioni:
 - rinnovo triennale dei servizi (3+3);
 - opzione di estensione per il supporto amministrativo nella liquidazione delle fatture dei beni sanitari;-
  opzione incremento fino al quinto d'obbligo;
 Importo complessivo da quadro economico, comprendente IVA 22%, incentivi e costi stimati Collegio Consultivo Tecnico.
 Previsto nessun costo nel 2024 ipotizzando di aggiucare entro il 31/12/2024</t>
  </si>
  <si>
    <t>ASILO NIDO AZIENDALE ASL NUORO</t>
  </si>
  <si>
    <t>80110000-8</t>
  </si>
  <si>
    <t>Servizio Antincendio presso Elisuperfici Asl Gallura e Asl Sassari- Rizzeddu</t>
  </si>
  <si>
    <t>79714000-2</t>
  </si>
  <si>
    <t>Contratto ponte ramo infortuni, infortuni cumulativa, elettronica,  Auto kasko dipendenti, Auto LM, Furto, Incendio</t>
  </si>
  <si>
    <t>Servizio di tesoreria e contazione valori</t>
  </si>
  <si>
    <t>66600000-6</t>
  </si>
  <si>
    <t>Servizi gestione progetto SICP</t>
  </si>
  <si>
    <t>Servizi in ambito Sistemi Gestionali Integrati</t>
  </si>
  <si>
    <t>Servizi di assistenza e manutenzione  sistema trasfusionale</t>
  </si>
  <si>
    <t>Servizi di assistenza e manutenzione sistena LIS SILUS, CDR, ESB</t>
  </si>
  <si>
    <t>Manutenzione e assistenza Sistemi per la diagnostica</t>
  </si>
  <si>
    <t>Servizi di assistenza e manutenzione  cartella clinica dialisi</t>
  </si>
  <si>
    <t>Servizi di assistenza e manutenzione  sistema informativo di anatomia patologica</t>
  </si>
  <si>
    <t>Acquisizione nuovo sistema per la veterinaria e relativi servizi</t>
  </si>
  <si>
    <t>ACQUISTO COMPONENTI HW SISTEMI INFORMATIVI CLINICI</t>
  </si>
  <si>
    <t>33197000-7</t>
  </si>
  <si>
    <t>Servizi gestione piattaforma COT e altre componenti</t>
  </si>
  <si>
    <t>Telemedicina PNRR - SW</t>
  </si>
  <si>
    <t>Telemedicina PNRR - HW</t>
  </si>
  <si>
    <t>Telemedicina . Servizi accessori</t>
  </si>
  <si>
    <t>STIMOLATORI MAGNETICI TRANSCARNICI</t>
  </si>
  <si>
    <t>MELONI CARLA</t>
  </si>
  <si>
    <t>B79J21036730002</t>
  </si>
  <si>
    <t xml:space="preserve">33000000-0 </t>
  </si>
  <si>
    <t xml:space="preserve">Legge Regionale 17/2021 e fondi di cui al Piano GAP </t>
  </si>
  <si>
    <t>PNRR ASL GALLURA: M6.C2 – 1.1.1. Ammodernamento del parco tecnologico e digitale ospedaliero (Digitalizzazione delle strutture ospedaliere (DEA Dipartimenti di Emergenza e Accettazione di Livello I e II))</t>
  </si>
  <si>
    <t>D37H22001170006</t>
  </si>
  <si>
    <t>S03990570925202300015</t>
  </si>
  <si>
    <t>GARA GLOBAL SERVICE MANUTENZIONE PARCO AUTO DI PROPRIETA'</t>
  </si>
  <si>
    <t>50100000-6</t>
  </si>
  <si>
    <t>Cartella Clinica Elettronica DEA - PNRR</t>
  </si>
  <si>
    <t>Sistema Informativo Trasfusionale - PNRR</t>
  </si>
  <si>
    <t>RIS CIS EIS LIS - PNRR</t>
  </si>
  <si>
    <t>AP OE TI SO - PNRR</t>
  </si>
  <si>
    <t>PNRR M6 C2 1.3.1.b Piano operativo regionale per incremento delle competenze digitali dei professionisti del sistema sanitario</t>
  </si>
  <si>
    <t>MANCOSU GIANMARIA</t>
  </si>
  <si>
    <t>Gli importi sono attribuiti ad ARES che eroga la formazione per tutte le aziende.</t>
  </si>
  <si>
    <t>MULTIMISURA -1.1 PSN</t>
  </si>
  <si>
    <t>MULTIMISURA -1.2 CLOUD ORACLE</t>
  </si>
  <si>
    <t>MULTIMISURA - SERVIZI DI SUPPORTO FASE 2</t>
  </si>
  <si>
    <t>Potenziamento SW e infrastrutture per la gestione prestazioni ambulatoriali</t>
  </si>
  <si>
    <t>Conservazione Sostitutiva Digitale dei documenti informatici e servizi di Cloud Enabling - DATI DI TIPO SANITARIO</t>
  </si>
  <si>
    <t>Conservazione Sostitutiva Digitale dei documenti informatici e servizi di Cloud Enabling - DATI DI TIPO AMMINISTRATIVO</t>
  </si>
  <si>
    <t>piattaforma per la gestione della salute e della sicurezza sui luoghi di lavoro, della qualità e dell’ambiente, in conformità al D.Lgs
 81/08 ed agli standard definiti dalle norme ISO in materia.</t>
  </si>
  <si>
    <t>NOLEGGIO E MANUTENZIONE FULL RISK DMA</t>
  </si>
  <si>
    <t>Procedura negoziata per il servizio di supporto ai servizi assistenziali presso le strutture ospedaliere</t>
  </si>
  <si>
    <t>IL REFERENTE DEL PROGRAMMA Dottor Antonello Podda</t>
  </si>
  <si>
    <t>Validato dal Direttore Dipartimento Acquisti</t>
  </si>
  <si>
    <t>Validato dal Direttore Dipartimento per la Sanità digitale e l'innovazione tecnologica</t>
  </si>
  <si>
    <t xml:space="preserve">PNRR - A garanzia della copertura finanziaria del progetto, nel campo "Stima per l'acquisto per 12 mesi" è stato riportato il valore "Stima dei costi per l'acquisto del primo anno" in quanto questo valore risultava nettamente superiore a quello degli anni successivi.
</t>
  </si>
  <si>
    <t xml:space="preserve"> A garanzia della copertura finanziaria del progetto, nel campo "Stima per l'acquisto per 12 mesi" è stato riportato il valore "Stima dei costi per l'acquisto del primo anno" in quanto questo valore risultava nettamente superiore a quello degli anni successivi.
</t>
  </si>
  <si>
    <t>FONTE FINANZ: Primo anno DVL, anni successivi stanziamenti di bilancio - A garanzia della copertura finanziaria del progetto, nel campo"Stima per l'acquisto per 12 mesi" è stato riportato il valore "Stima dei costi per l'acquisto del primo anno" in quanto questo valore risultava nettamente superiore a quello degli anni successivi.</t>
  </si>
  <si>
    <t xml:space="preserve"> A garanzia della copertura finanziaria del progetto, nel campo "Stima per l'acquisto per 12 mesi" è stato riportato il valore "Stima dei costi per l'acquisto del primo anno" in quanto questo valore risultava nettamente superiore a quello degli anni successivi.Gli importi sono necessariamente attribuiti alle sole ASL
</t>
  </si>
  <si>
    <t xml:space="preserve">PNRR_ A garanzia della copertura finanziaria del progetto, nel campo "Stima per l'acquisto per 12 mesi" è stato riportato il valore "Stima dei costi per l'acquisto del primo anno" in quanto questo valore risultava nettamente superiore a quello degli anni successivi.Gli importi sono necessariamente attribuiti alle sole ASL
</t>
  </si>
  <si>
    <t xml:space="preserve">A garanzia della copertura finanziaria del progetto, nel campo "Stima per l'acquisto per 12 mesi" è stato riportato il valore "Stima dei costi per l'acquisto del primo anno" in quanto questo valore risultava nettamente superiore a quello degli anni successivi.Gli importi sono necessariamente attribuiti alle sole ASL
</t>
  </si>
  <si>
    <t xml:space="preserve">PNNR - A garanzia della copertura finanziaria del progetto, nel campo "Stima per l'acquisto per 12 mesi" è stato riportato il valore "Stima dei costi per l'acquisto del primo anno" in quanto questo valore risultava nettamente superiore a quello degli anni successivi.Gli importi sono necessariamente attribuiti alle sole ASL
</t>
  </si>
  <si>
    <t xml:space="preserve">Gli importi sono necessariamente attribuiti alle sole Asl. A garanzia della copertura finanziaria del progetto, nel campo "Stima per l'acquisto per 12 mesi" è stato riportato il valore "Stima dei costi per l'acquisto del primo anno" in quanto questo valore risultava nettamente superiore a quello degli anni successivi.Gli importi sono necessariamente attribuiti alle sole ASL
</t>
  </si>
  <si>
    <t xml:space="preserve">A garanzia della copertura finanziaria del progetto, nel campo "Stima per l'acquisto per 12 mesi" è stato riportato il valore "Stima dei costi per l'acquisto del primo anno" in quanto questo valore risultava nettamente superiore a quello degli anni successivi. 
</t>
  </si>
  <si>
    <t>LITTARRU GIUSEPPINA</t>
  </si>
  <si>
    <t>PI-ST-1</t>
  </si>
  <si>
    <t>PI-ST-2</t>
  </si>
  <si>
    <t>PI-ST-3</t>
  </si>
  <si>
    <t>PI-ST-4</t>
  </si>
  <si>
    <t>PI-ST-5</t>
  </si>
  <si>
    <t>PI-ST-6</t>
  </si>
  <si>
    <t>PI-ST-7</t>
  </si>
  <si>
    <t>PI-ST-8</t>
  </si>
  <si>
    <t>PR-ST-1</t>
  </si>
  <si>
    <t>PI-ST-9</t>
  </si>
  <si>
    <t>PI-ST-10</t>
  </si>
  <si>
    <t>PR-ST-2</t>
  </si>
  <si>
    <t>PR-ST-3</t>
  </si>
  <si>
    <t>PR-ST-4</t>
  </si>
  <si>
    <t>PR-ST-5</t>
  </si>
  <si>
    <t>PI-ST-11</t>
  </si>
  <si>
    <t>PR-ST-6</t>
  </si>
  <si>
    <t>PR-ST-7</t>
  </si>
  <si>
    <t>PR-ST-8</t>
  </si>
  <si>
    <t>PR-ST-9</t>
  </si>
  <si>
    <t>PR-ST-10</t>
  </si>
  <si>
    <t>PR-ST-11</t>
  </si>
  <si>
    <t>PR-ST-12</t>
  </si>
  <si>
    <t>PR-ST-13</t>
  </si>
  <si>
    <t>PR-ST-14</t>
  </si>
  <si>
    <t>PR-ST-15</t>
  </si>
  <si>
    <t>PR-ST-16</t>
  </si>
  <si>
    <t>PI-ST-12</t>
  </si>
  <si>
    <t>PI-ST-13</t>
  </si>
  <si>
    <t>PI-ST-14</t>
  </si>
  <si>
    <t>PI-ST-15</t>
  </si>
  <si>
    <t>PI-ST-16</t>
  </si>
  <si>
    <t>PI-ST-17</t>
  </si>
  <si>
    <t>PI-ST-18</t>
  </si>
  <si>
    <t>PI-ST-19</t>
  </si>
  <si>
    <t>PI-ST-20</t>
  </si>
  <si>
    <t>PI-ST-21</t>
  </si>
  <si>
    <t>PI-ST-22</t>
  </si>
  <si>
    <t>PI-ST-23</t>
  </si>
  <si>
    <t>PI-ST-24</t>
  </si>
  <si>
    <t>PI-ST-25</t>
  </si>
  <si>
    <t>PI-ST-26</t>
  </si>
  <si>
    <t>PI-ST-27</t>
  </si>
  <si>
    <t>PI-ST-28</t>
  </si>
  <si>
    <t>PI-ST-29</t>
  </si>
  <si>
    <t>PI-ST-30</t>
  </si>
  <si>
    <t>PI-ST-31</t>
  </si>
  <si>
    <t>PI-ST-32</t>
  </si>
  <si>
    <t>PI-ST-33</t>
  </si>
  <si>
    <t>PI-ST-34</t>
  </si>
  <si>
    <t>PI-ST-35</t>
  </si>
  <si>
    <t>PI-ST-36</t>
  </si>
  <si>
    <t>PI-ST-37</t>
  </si>
  <si>
    <t>PI-ST-38</t>
  </si>
  <si>
    <t>PI-ST-39</t>
  </si>
  <si>
    <t>PI-ST-40</t>
  </si>
  <si>
    <t>PI-ST-41</t>
  </si>
  <si>
    <t>PI-ST-42</t>
  </si>
  <si>
    <t>PI-ST-43</t>
  </si>
  <si>
    <t>PI-ST-44</t>
  </si>
  <si>
    <t>PI-ST-45</t>
  </si>
  <si>
    <t>PR-ST-17</t>
  </si>
  <si>
    <t>PR-ST-18</t>
  </si>
  <si>
    <t>PR-ST-19</t>
  </si>
  <si>
    <t>PI-ST-46</t>
  </si>
  <si>
    <t>PI-ST-47</t>
  </si>
  <si>
    <t>PI-ST-48</t>
  </si>
  <si>
    <t>PI-ST-49</t>
  </si>
  <si>
    <t>PI-ST-50</t>
  </si>
  <si>
    <t>PI-ST-51</t>
  </si>
  <si>
    <t>PI-ST-52</t>
  </si>
  <si>
    <t>PI-ST-53</t>
  </si>
  <si>
    <t>PI-ST-54</t>
  </si>
  <si>
    <t>PI-ST-55</t>
  </si>
  <si>
    <t>PI-ST-56</t>
  </si>
  <si>
    <t>PI-ST-57</t>
  </si>
  <si>
    <t>PI-ST-58</t>
  </si>
  <si>
    <t>PI-ST-59</t>
  </si>
  <si>
    <t>PI-ST-60</t>
  </si>
  <si>
    <t>PI-ST-61</t>
  </si>
  <si>
    <t>PI-ST-62</t>
  </si>
  <si>
    <t>PR-ST-20</t>
  </si>
  <si>
    <t>PR-ST-21</t>
  </si>
  <si>
    <t>PR-ST-22</t>
  </si>
  <si>
    <t>PR-ST-23</t>
  </si>
  <si>
    <t>PR-ST-24</t>
  </si>
  <si>
    <t>PR-ST-25</t>
  </si>
  <si>
    <t>PR-ST-26</t>
  </si>
  <si>
    <t>PR-ST-27</t>
  </si>
  <si>
    <t>PR-ST-28</t>
  </si>
  <si>
    <t>PR-ST-29</t>
  </si>
  <si>
    <t>PR-ST-30</t>
  </si>
  <si>
    <t>PR-ST-31</t>
  </si>
  <si>
    <t>PI-ST-63</t>
  </si>
  <si>
    <t>PI-ST-64</t>
  </si>
  <si>
    <t>PI-ST-65</t>
  </si>
  <si>
    <t>PI-ST-66</t>
  </si>
  <si>
    <t>PI-ST-67</t>
  </si>
  <si>
    <t>PI-ST-68</t>
  </si>
  <si>
    <t>PI-ST-69</t>
  </si>
  <si>
    <t>PI-ST-70</t>
  </si>
  <si>
    <t>PR-ST-32</t>
  </si>
  <si>
    <t>PR-ST-33</t>
  </si>
  <si>
    <t>PI-ST-71</t>
  </si>
  <si>
    <t>PR-ST-34</t>
  </si>
  <si>
    <t>PR-ST-35</t>
  </si>
  <si>
    <t>PR-ST-36</t>
  </si>
  <si>
    <t>PR-ST-37</t>
  </si>
  <si>
    <t>PI-ST-72</t>
  </si>
  <si>
    <t>PI-ST-73</t>
  </si>
  <si>
    <t>PI-ST-74</t>
  </si>
  <si>
    <t>PR-ST-38</t>
  </si>
  <si>
    <t>PI-ST-75</t>
  </si>
  <si>
    <t>PR-SP-1</t>
  </si>
  <si>
    <t>PR-SP-2</t>
  </si>
  <si>
    <t>PR-SP-3</t>
  </si>
  <si>
    <t>PR-SP-4</t>
  </si>
  <si>
    <t>PR-SP-5</t>
  </si>
  <si>
    <t>PR-SP-6</t>
  </si>
  <si>
    <t>PR-SP-7</t>
  </si>
  <si>
    <t>PI-SP-1</t>
  </si>
  <si>
    <t>PI-SP-2</t>
  </si>
  <si>
    <t>PR-SP-8</t>
  </si>
  <si>
    <t>PI-SP-3</t>
  </si>
  <si>
    <t>PI-SP-4</t>
  </si>
  <si>
    <t>PI-SP-5</t>
  </si>
  <si>
    <t>PI-SP-6</t>
  </si>
  <si>
    <t>PI-SP-7</t>
  </si>
  <si>
    <t>PI-SP-8</t>
  </si>
  <si>
    <t>PI-SP-9</t>
  </si>
  <si>
    <t>PI-SP-10</t>
  </si>
  <si>
    <t>PI-SP-11</t>
  </si>
  <si>
    <t>PI-SP-12</t>
  </si>
  <si>
    <t>PI-SP-13</t>
  </si>
  <si>
    <t>PI-SP-14</t>
  </si>
  <si>
    <t>PI-SP-15</t>
  </si>
  <si>
    <t>PR-SP-9</t>
  </si>
  <si>
    <t>PR-SP-10</t>
  </si>
  <si>
    <t>PR-SP-11</t>
  </si>
  <si>
    <t>PI-SP-16</t>
  </si>
  <si>
    <t>PR-SP-12</t>
  </si>
  <si>
    <t>PR-SP-13</t>
  </si>
  <si>
    <t>PR-SP-14</t>
  </si>
  <si>
    <t>PI-SP-17</t>
  </si>
  <si>
    <t>PI-SP-18</t>
  </si>
  <si>
    <t>PR-SP-15</t>
  </si>
  <si>
    <t>PR-SP-16</t>
  </si>
  <si>
    <t>PI-SP-19</t>
  </si>
  <si>
    <t>PI-SP-20</t>
  </si>
  <si>
    <t>PI-SP-21</t>
  </si>
  <si>
    <t>PI-SP-22</t>
  </si>
  <si>
    <t>PI-SP-23</t>
  </si>
  <si>
    <t>PI-SP-24</t>
  </si>
  <si>
    <t>PI-SP-25</t>
  </si>
  <si>
    <t>PI-SP-26</t>
  </si>
  <si>
    <t>PI-SP-27</t>
  </si>
  <si>
    <t>PI-SP-28</t>
  </si>
  <si>
    <t>PI-SP-29</t>
  </si>
  <si>
    <t>PI-SP-30</t>
  </si>
  <si>
    <t>PI-SP-31</t>
  </si>
  <si>
    <t>PI-SP-32</t>
  </si>
  <si>
    <t>PI-SP-33</t>
  </si>
  <si>
    <t>PI-SP-34</t>
  </si>
  <si>
    <t>PI-SP-35</t>
  </si>
  <si>
    <t>PI-SP-36</t>
  </si>
  <si>
    <t>PI-SP-37</t>
  </si>
  <si>
    <t>PI-SP-38</t>
  </si>
  <si>
    <t>PI-SP-39</t>
  </si>
  <si>
    <t>PI-SP-40</t>
  </si>
  <si>
    <t>PI-SP-41</t>
  </si>
  <si>
    <t>PI-SP-42</t>
  </si>
  <si>
    <t>PI-SP-43</t>
  </si>
  <si>
    <t>PI-SP-44</t>
  </si>
  <si>
    <t>PI-SP-45</t>
  </si>
  <si>
    <t>PI-SP-46</t>
  </si>
  <si>
    <t>PI-SP-47</t>
  </si>
  <si>
    <t>PI-SP-48</t>
  </si>
  <si>
    <t>PI-SP-49</t>
  </si>
  <si>
    <t>PI-SP-50</t>
  </si>
  <si>
    <t>PI-SP-51</t>
  </si>
  <si>
    <t>PI-SP-52</t>
  </si>
  <si>
    <t>PI-SP-53</t>
  </si>
  <si>
    <t>PI-SP-54</t>
  </si>
  <si>
    <t>PI-SP-55</t>
  </si>
  <si>
    <t>PI-SP-56</t>
  </si>
  <si>
    <t>PI-SP-57</t>
  </si>
  <si>
    <t>PI-SP-58</t>
  </si>
  <si>
    <t>PI-SP-59</t>
  </si>
  <si>
    <t>PI-SP-60</t>
  </si>
  <si>
    <t>PI-SP-61</t>
  </si>
  <si>
    <t>PI-SP-62</t>
  </si>
  <si>
    <t>PI-SP-63</t>
  </si>
  <si>
    <t>PI-SP-64</t>
  </si>
  <si>
    <t>PI-SP-65</t>
  </si>
  <si>
    <t>PI-SP-66</t>
  </si>
  <si>
    <t>PI-SP-67</t>
  </si>
  <si>
    <t>PI-SP-68</t>
  </si>
  <si>
    <t>PI-SP-69</t>
  </si>
  <si>
    <t>PI-SP-70</t>
  </si>
  <si>
    <t>PI-SP-71</t>
  </si>
  <si>
    <t>PI-SP-72</t>
  </si>
  <si>
    <t>PI-SP-73</t>
  </si>
  <si>
    <t>PI-SP-74</t>
  </si>
  <si>
    <t>PI-SP-75</t>
  </si>
  <si>
    <t>PI-SP-76</t>
  </si>
  <si>
    <t>PI-SP-77</t>
  </si>
  <si>
    <t>PI-SP-78</t>
  </si>
  <si>
    <t>PI-SP-79</t>
  </si>
  <si>
    <t>PI-SP-80</t>
  </si>
  <si>
    <t>PI-SP-81</t>
  </si>
  <si>
    <t>PI-SP-82</t>
  </si>
  <si>
    <t>PI-SP-83</t>
  </si>
  <si>
    <t>PI-SP-84</t>
  </si>
  <si>
    <t>PI-SP-85</t>
  </si>
  <si>
    <t>PI-SP-86</t>
  </si>
  <si>
    <t>PI-SP-87</t>
  </si>
  <si>
    <t>PI-SP-88</t>
  </si>
  <si>
    <t>PI-SP-89</t>
  </si>
  <si>
    <t>PI-SP-90</t>
  </si>
  <si>
    <t>PI-SP-91</t>
  </si>
  <si>
    <t>PI-SP-92</t>
  </si>
  <si>
    <t>PI-SP-93</t>
  </si>
  <si>
    <t>PI-SP-94</t>
  </si>
  <si>
    <t>PI-SP-95</t>
  </si>
  <si>
    <t>PI-SP-96</t>
  </si>
  <si>
    <t>PI-SP-97</t>
  </si>
  <si>
    <t>PI-SP-98</t>
  </si>
  <si>
    <t>PI-SP-99</t>
  </si>
  <si>
    <t>PI-SP-100</t>
  </si>
  <si>
    <t>PI-SP-101</t>
  </si>
  <si>
    <t>PI-SP-102</t>
  </si>
  <si>
    <t>PI-SP-103</t>
  </si>
  <si>
    <t>PI-SP-104</t>
  </si>
  <si>
    <t>PI-SP-105</t>
  </si>
  <si>
    <t>PI-SP-106</t>
  </si>
  <si>
    <t>PI-SP-107</t>
  </si>
  <si>
    <t>PI-SP-108</t>
  </si>
  <si>
    <t>PI-SP-109</t>
  </si>
  <si>
    <t>PI-SP-110</t>
  </si>
  <si>
    <t>PI-SP-111</t>
  </si>
  <si>
    <t>PI-SP-112</t>
  </si>
  <si>
    <t>PI-SP-113</t>
  </si>
  <si>
    <t>PI-SP-114</t>
  </si>
  <si>
    <t>PI-SP-116</t>
  </si>
  <si>
    <t>PI-SP-117</t>
  </si>
  <si>
    <t>PI-SP-118</t>
  </si>
  <si>
    <t>PI-SP-119</t>
  </si>
  <si>
    <t>PI-SP-120</t>
  </si>
  <si>
    <t>PI-SP-121</t>
  </si>
  <si>
    <t>PI-SP-122</t>
  </si>
  <si>
    <t>PI-SP-123</t>
  </si>
  <si>
    <t>PI-SP-124</t>
  </si>
  <si>
    <t>PI-SP-125</t>
  </si>
  <si>
    <t>PI-SP-126</t>
  </si>
  <si>
    <t>PI-SP-127</t>
  </si>
  <si>
    <t>PI-SP-128</t>
  </si>
  <si>
    <t>PI-SP-129</t>
  </si>
  <si>
    <t>PI-SP-130</t>
  </si>
  <si>
    <t>PI-SP-131</t>
  </si>
  <si>
    <t>PI-SP-132</t>
  </si>
  <si>
    <t>PI-SP-133</t>
  </si>
  <si>
    <t>PR-SP-17</t>
  </si>
  <si>
    <t>PI-SP-134</t>
  </si>
  <si>
    <t>PI-SP-135</t>
  </si>
  <si>
    <t>PI-SP-136</t>
  </si>
  <si>
    <t>PI-SP-137</t>
  </si>
  <si>
    <t>PR-SP-18</t>
  </si>
  <si>
    <t>PI-SP-138</t>
  </si>
  <si>
    <t>PI-SP-139</t>
  </si>
  <si>
    <t>PI-SP-140</t>
  </si>
  <si>
    <t>PI-SP-141</t>
  </si>
  <si>
    <t>PR-SP-19</t>
  </si>
  <si>
    <t>PI-SP-142</t>
  </si>
  <si>
    <t>PI-SP-143</t>
  </si>
  <si>
    <t>PI-SP-144</t>
  </si>
  <si>
    <t>PI-SP-145</t>
  </si>
  <si>
    <t>PR-SP-20</t>
  </si>
  <si>
    <t>PR-SP-21</t>
  </si>
  <si>
    <t>PI-SP-146</t>
  </si>
  <si>
    <t>PR-SP-22</t>
  </si>
  <si>
    <t>PR-SP-23</t>
  </si>
  <si>
    <t>PI-SP-147</t>
  </si>
  <si>
    <t>PR-SP-24</t>
  </si>
  <si>
    <t>PR-SP-25</t>
  </si>
  <si>
    <t>PR-SP-26</t>
  </si>
  <si>
    <t>PR-SP-27</t>
  </si>
  <si>
    <t>PR-SP-28</t>
  </si>
  <si>
    <t>PI-SP-148</t>
  </si>
  <si>
    <t>PI-SP-149</t>
  </si>
  <si>
    <t>PI-SP-150</t>
  </si>
  <si>
    <t>PR-SP-29</t>
  </si>
  <si>
    <t>PI-SP-151</t>
  </si>
  <si>
    <t>PI-SP-152</t>
  </si>
  <si>
    <t>PI-SP-153</t>
  </si>
  <si>
    <t>PI-SP-154</t>
  </si>
  <si>
    <t>PI-SP-155</t>
  </si>
  <si>
    <t>PR+PI-SP-1</t>
  </si>
  <si>
    <t>PR+PI-SP-2</t>
  </si>
  <si>
    <t>PR+PI-ST-1</t>
  </si>
  <si>
    <t>ELENCO DEGLI ACQUISTI DEL PROGRAMMA CON IMPORTO TOTALE PARI O INFERIORE AD 1 MILIONE DI EURO</t>
  </si>
  <si>
    <t>DVL+Stanziamenti di bilancio+Capitale privato.</t>
  </si>
  <si>
    <t>F03990570925202400001</t>
  </si>
  <si>
    <t>F03990570925202400002</t>
  </si>
  <si>
    <t>F03990570925202400003</t>
  </si>
  <si>
    <t>F03990570925202400004</t>
  </si>
  <si>
    <t>F03990570925202400005</t>
  </si>
  <si>
    <t>F03990570925202400006</t>
  </si>
  <si>
    <t>F03990570925202400007</t>
  </si>
  <si>
    <t>F03990570925202400008</t>
  </si>
  <si>
    <t>S03990570925202400001</t>
  </si>
  <si>
    <t>SI INDICARE NO</t>
  </si>
  <si>
    <t>F03990570925202400009</t>
  </si>
  <si>
    <t>S03990570925202400002</t>
  </si>
  <si>
    <r>
      <rPr>
        <strike/>
        <sz val="11"/>
        <color theme="1"/>
        <rFont val="Calibri"/>
        <family val="2"/>
        <scheme val="minor"/>
      </rPr>
      <t>PNRR</t>
    </r>
    <r>
      <rPr>
        <sz val="11"/>
        <color theme="1"/>
        <rFont val="Calibri"/>
        <family val="2"/>
        <scheme val="minor"/>
      </rPr>
      <t xml:space="preserve"> A garanzia della copertura finanziaria del progetto, nel campo "Stima per l'acquisto per 12 mesi" è stato riportato il valore "Stima dei costi per l'acquisto del primo anno" in quanto questo valore risultava nettamente superiore a quello degli anni successivi.
</t>
    </r>
  </si>
  <si>
    <t>F03990570925202400010</t>
  </si>
  <si>
    <t>F03990570925202400011</t>
  </si>
  <si>
    <t>F03990570925202400012</t>
  </si>
  <si>
    <t>F03990570925202400013</t>
  </si>
  <si>
    <t>F03990570925202400014</t>
  </si>
  <si>
    <t>F03990570925202400015</t>
  </si>
  <si>
    <t>S03990570925202400003</t>
  </si>
  <si>
    <t>F03990570925202400016</t>
  </si>
  <si>
    <t>F03990570925202400017</t>
  </si>
  <si>
    <t>S03990570925202400004</t>
  </si>
  <si>
    <t>S03990570925202400005</t>
  </si>
  <si>
    <t>S03990570925202400006</t>
  </si>
  <si>
    <t>F03990570925202400018</t>
  </si>
  <si>
    <t>F03990570925202400019</t>
  </si>
  <si>
    <t>F03990570925202400020</t>
  </si>
  <si>
    <t>F03990570925202400021</t>
  </si>
  <si>
    <t>POR FESR 2021-2027 + DGR 35/38 così come rimdulata da  D.G.R. 9/2 del 14.03.2023 (PNRR) + 65/28
Necessario richiedere fabbisogni ad Aziende Alta Specializzazione</t>
  </si>
  <si>
    <t>F03990570925202400022</t>
  </si>
  <si>
    <t>F03990570925202400023</t>
  </si>
  <si>
    <t>F03990570925202400024</t>
  </si>
  <si>
    <t>F03990570925202400025</t>
  </si>
  <si>
    <t>F03990570925202400026</t>
  </si>
  <si>
    <t>F03990570925202400027</t>
  </si>
  <si>
    <t>F03990570925202400028</t>
  </si>
  <si>
    <t>F03990570925202400029</t>
  </si>
  <si>
    <t>F03990570925202400030</t>
  </si>
  <si>
    <t>S03990570925202400007</t>
  </si>
  <si>
    <t>S03990570925202400008</t>
  </si>
  <si>
    <t>S03990570925202400009</t>
  </si>
  <si>
    <t>S03990570925202400010</t>
  </si>
  <si>
    <t>S03990570925202400011</t>
  </si>
  <si>
    <t>S03990570925202400012</t>
  </si>
  <si>
    <t>S03990570925202400013</t>
  </si>
  <si>
    <t>F03990570925202400031</t>
  </si>
  <si>
    <t>F03990570925202400032</t>
  </si>
  <si>
    <t>F03990570925202400033</t>
  </si>
  <si>
    <t>F03990570925202400034</t>
  </si>
  <si>
    <t>F03990570925202400035</t>
  </si>
  <si>
    <t>F03990570925202400036</t>
  </si>
  <si>
    <t>F03990570925202400037</t>
  </si>
  <si>
    <t>F03990570925202400038</t>
  </si>
  <si>
    <t>F03990570925202400039</t>
  </si>
  <si>
    <t>F03990570925202400040</t>
  </si>
  <si>
    <t>F03990570925202400041</t>
  </si>
  <si>
    <t>F03990570925202400042</t>
  </si>
  <si>
    <t>F03990570925202400043</t>
  </si>
  <si>
    <t>F03990570925202400044</t>
  </si>
  <si>
    <t>F03990570925202400045</t>
  </si>
  <si>
    <t>F03990570925202400046</t>
  </si>
  <si>
    <t>F03990570925202400047</t>
  </si>
  <si>
    <t>F03990570925202400048</t>
  </si>
  <si>
    <t>F03990570925202400049</t>
  </si>
  <si>
    <t>F03990570925202400050</t>
  </si>
  <si>
    <t>33131300-0</t>
  </si>
  <si>
    <t>F03990570925202400051</t>
  </si>
  <si>
    <t>F03990570925202400052</t>
  </si>
  <si>
    <t>F03990570925202400053</t>
  </si>
  <si>
    <t>F03990570925202400054</t>
  </si>
  <si>
    <t>F03990570925202400055</t>
  </si>
  <si>
    <t>33141120-7</t>
  </si>
  <si>
    <t>F03990570925202400056</t>
  </si>
  <si>
    <t>F03990570925202400057</t>
  </si>
  <si>
    <t>F03990570925202400058</t>
  </si>
  <si>
    <t>AO BROTZU</t>
  </si>
  <si>
    <t>F03990570925202400059</t>
  </si>
  <si>
    <t>F03990570925202400060</t>
  </si>
  <si>
    <t>Determinazione D.G.C.R.C. n. 335 protocollo 5753 del 20/07/2021 – “affidamento specialità medicinali ed.11 bis destinati alle Aziende Sanitarie della Regione Sardegna - PROROGA TECNICA. Recepimento per le ASL Sardegna</t>
  </si>
  <si>
    <t>F03990570925202400061</t>
  </si>
  <si>
    <t>F03990570925202400062</t>
  </si>
  <si>
    <t>F03990570925202400063</t>
  </si>
  <si>
    <t>F03990570925202400064</t>
  </si>
  <si>
    <t>F03990570925202400065</t>
  </si>
  <si>
    <t>F03990570925202400066</t>
  </si>
  <si>
    <t>F03990570925202400067</t>
  </si>
  <si>
    <t>F03990570925202400068</t>
  </si>
  <si>
    <t>F03990570925202400069</t>
  </si>
  <si>
    <t>F03990570925202400070</t>
  </si>
  <si>
    <t>F03990570925202400071</t>
  </si>
  <si>
    <t>F03990570925202400072</t>
  </si>
  <si>
    <t>F03990570925202400073</t>
  </si>
  <si>
    <t>F03990570925202400074</t>
  </si>
  <si>
    <t>F03990570925202400075</t>
  </si>
  <si>
    <t>F03990570925202400076</t>
  </si>
  <si>
    <t>F03990570925202400077</t>
  </si>
  <si>
    <t>F03990570925202400078</t>
  </si>
  <si>
    <t>F03990570925202400079</t>
  </si>
  <si>
    <t>F03990570925202400080</t>
  </si>
  <si>
    <t>F03990570925202400081</t>
  </si>
  <si>
    <t>F03990570925202400082</t>
  </si>
  <si>
    <t>F03990570925202400083</t>
  </si>
  <si>
    <t>F03990570925202400084</t>
  </si>
  <si>
    <t>F03990570925202400085</t>
  </si>
  <si>
    <t>F03990570925202400086</t>
  </si>
  <si>
    <t>F03990570925202400087</t>
  </si>
  <si>
    <t>F03990570925202400088</t>
  </si>
  <si>
    <t>F03990570925202400089</t>
  </si>
  <si>
    <t>F03990570925202400090</t>
  </si>
  <si>
    <t>S03990570925202400014</t>
  </si>
  <si>
    <t>F03990570925202400091</t>
  </si>
  <si>
    <t>F03990570925202400092</t>
  </si>
  <si>
    <t>F03990570925202400093</t>
  </si>
  <si>
    <t>F03990570925202400094</t>
  </si>
  <si>
    <t>F03990570925202400095</t>
  </si>
  <si>
    <t>F03990570925202400096</t>
  </si>
  <si>
    <t>F03990570925202400097</t>
  </si>
  <si>
    <t>S03990570925202300046</t>
  </si>
  <si>
    <t>S03990570925202400016</t>
  </si>
  <si>
    <t>F03990570925202400098</t>
  </si>
  <si>
    <t>S03990570925202400017</t>
  </si>
  <si>
    <t>S03990570925202400018</t>
  </si>
  <si>
    <t>S03990570925202400019</t>
  </si>
  <si>
    <t>S03990570925202400020</t>
  </si>
  <si>
    <t>F03990570925202400099</t>
  </si>
  <si>
    <t>F03990570925202400100</t>
  </si>
  <si>
    <t>F03990570925202400101</t>
  </si>
  <si>
    <t>F03990570925202400102</t>
  </si>
  <si>
    <t>F03990570925202400103</t>
  </si>
  <si>
    <t>F03990570925202400104</t>
  </si>
  <si>
    <t>S03990570925202400021</t>
  </si>
  <si>
    <t>F03990570925202400105</t>
  </si>
  <si>
    <t>S03990570925202400022</t>
  </si>
  <si>
    <t>S03990570925202400023</t>
  </si>
  <si>
    <t>S03990570925202400024</t>
  </si>
  <si>
    <t>F03990570925202400106</t>
  </si>
  <si>
    <t>S03990570925202400025</t>
  </si>
  <si>
    <t>S03990570925202400026</t>
  </si>
  <si>
    <t>F03990570925202400107</t>
  </si>
  <si>
    <t>F03990570925202400108</t>
  </si>
  <si>
    <t>F03990570925202400109</t>
  </si>
  <si>
    <t>F03990570925202400110</t>
  </si>
  <si>
    <t>F03990570925202400111</t>
  </si>
  <si>
    <t>F03990570925202400112</t>
  </si>
  <si>
    <t>S03990570925202400027</t>
  </si>
  <si>
    <t>S03990570925202400028</t>
  </si>
  <si>
    <t>F03990570925202400113</t>
  </si>
  <si>
    <t>S03990570925202400029</t>
  </si>
  <si>
    <t>S03990570925202400030</t>
  </si>
  <si>
    <t>S03990570925202400031</t>
  </si>
  <si>
    <t>S03990570925202400032</t>
  </si>
  <si>
    <t>S03990570925202400033</t>
  </si>
  <si>
    <t>F03990570925202400114</t>
  </si>
  <si>
    <t>S03990570925202400034</t>
  </si>
  <si>
    <t>S03990570925202400035</t>
  </si>
  <si>
    <t>S03990570925202400036</t>
  </si>
  <si>
    <t>PARTE DELL'INTERVENTO E' FINANZIATA CON CAPITALE PRIVATO CONSISTENTE NELLE RETTE UTENTI (750 MILA EURO)</t>
  </si>
  <si>
    <t>Stanziamento di bilancio+Capitale privato</t>
  </si>
  <si>
    <t>S03990570925202400037</t>
  </si>
  <si>
    <t>S03990570925202400038</t>
  </si>
  <si>
    <t>S03990570925202400039</t>
  </si>
  <si>
    <t>S03990570925202400040</t>
  </si>
  <si>
    <t>S03990570925202400041</t>
  </si>
  <si>
    <t>S03990570925202400042</t>
  </si>
  <si>
    <t>S03990570925202400043</t>
  </si>
  <si>
    <t>S03990570925202400044</t>
  </si>
  <si>
    <t>S03990570925202400045</t>
  </si>
  <si>
    <t>S03990570925202400046</t>
  </si>
  <si>
    <t>S03990570925202400047</t>
  </si>
  <si>
    <t>F03990570925202400115</t>
  </si>
  <si>
    <t>F03990570925202400116</t>
  </si>
  <si>
    <t>S03990570925202400048</t>
  </si>
  <si>
    <t>F03990570925202400117</t>
  </si>
  <si>
    <t>F03990570925202400118</t>
  </si>
  <si>
    <t>S03990570925202400049</t>
  </si>
  <si>
    <t>F03990570925202300057</t>
  </si>
  <si>
    <t>F03990570925202400119</t>
  </si>
  <si>
    <t>S03990570925202400050</t>
  </si>
  <si>
    <t>S03990570925202400051</t>
  </si>
  <si>
    <t>S03990570925202400052</t>
  </si>
  <si>
    <t>S03990570925202400053</t>
  </si>
  <si>
    <t>S03990570925202400054</t>
  </si>
  <si>
    <t>S03990570925202400055</t>
  </si>
  <si>
    <t>F03990570925202400120</t>
  </si>
  <si>
    <t>F03990570925202400121</t>
  </si>
  <si>
    <t>S03990570925202400056</t>
  </si>
  <si>
    <t>F03990570925202400122</t>
  </si>
  <si>
    <t>F03990570925202400123</t>
  </si>
  <si>
    <t>S03990570925202400057</t>
  </si>
  <si>
    <t>S03990570925202400058</t>
  </si>
  <si>
    <t>S03990570925202400059</t>
  </si>
  <si>
    <t>S03990570925202400060</t>
  </si>
  <si>
    <t>S03990570925202400061</t>
  </si>
  <si>
    <t>S03990570925202400062</t>
  </si>
  <si>
    <t>S03990570925202400063</t>
  </si>
  <si>
    <t>S03990570925202400064</t>
  </si>
  <si>
    <t>S03990570925202400065</t>
  </si>
  <si>
    <t>S03990570925202400066</t>
  </si>
  <si>
    <t>S03990570925202400067</t>
  </si>
  <si>
    <t>S03990570925202400068</t>
  </si>
  <si>
    <t>S03990570925202400069</t>
  </si>
  <si>
    <t>S03990570925202400070</t>
  </si>
  <si>
    <t>S03990570925202400071</t>
  </si>
  <si>
    <t>S03990570925202400072</t>
  </si>
  <si>
    <t>S03990570925202400073</t>
  </si>
  <si>
    <t>S03990570925202400074</t>
  </si>
  <si>
    <t>S03990570925202400075</t>
  </si>
  <si>
    <t>S03990570925202400076</t>
  </si>
  <si>
    <t>F03990570925202400124</t>
  </si>
  <si>
    <t>S03990570925202400077</t>
  </si>
  <si>
    <t>F03990570925202400125</t>
  </si>
  <si>
    <t>F03990570925202400126</t>
  </si>
  <si>
    <t>F03990570925202400127</t>
  </si>
  <si>
    <t>F03990570925202400128</t>
  </si>
  <si>
    <t>F03990570925202400129</t>
  </si>
  <si>
    <t>F03990570925202400130</t>
  </si>
  <si>
    <t>F03990570925202400131</t>
  </si>
  <si>
    <t>F03990570925202400132</t>
  </si>
  <si>
    <t>F03990570925202400133</t>
  </si>
  <si>
    <t>F03990570925202400134</t>
  </si>
  <si>
    <t>F03990570925202400135</t>
  </si>
  <si>
    <t>F03990570925202400136</t>
  </si>
  <si>
    <t>F03990570925202400137</t>
  </si>
  <si>
    <t>F03990570925202400138</t>
  </si>
  <si>
    <t>F03990570925202400139</t>
  </si>
  <si>
    <t>F03990570925202400140</t>
  </si>
  <si>
    <t>F03990570925202400141</t>
  </si>
  <si>
    <t>F03990570925202400142</t>
  </si>
  <si>
    <t>F03990570925202400143</t>
  </si>
  <si>
    <t>F03990570925202400144</t>
  </si>
  <si>
    <t>F03990570925202400145</t>
  </si>
  <si>
    <t>F03990570925202400146</t>
  </si>
  <si>
    <t>F03990570925202400147</t>
  </si>
  <si>
    <t>F03990570925202400148</t>
  </si>
  <si>
    <t>F03990570925202400149</t>
  </si>
  <si>
    <t>F03990570925202400150</t>
  </si>
  <si>
    <t>F03990570925202400151</t>
  </si>
  <si>
    <t>F03990570925202400152</t>
  </si>
  <si>
    <t>F03990570925202400153</t>
  </si>
  <si>
    <t>F03990570925202400154</t>
  </si>
  <si>
    <t>F03990570925202400155</t>
  </si>
  <si>
    <t>F03990570925202400156</t>
  </si>
  <si>
    <t>F03990570925202400157</t>
  </si>
  <si>
    <t>F03990570925202400158</t>
  </si>
  <si>
    <t>F03990570925202400159</t>
  </si>
  <si>
    <t>F03990570925202400160</t>
  </si>
  <si>
    <t>F03990570925202400161</t>
  </si>
  <si>
    <t>F03990570925202400162</t>
  </si>
  <si>
    <t>S03990570925202400078</t>
  </si>
  <si>
    <t>SISTEMI DIAGNOSTICI Allergologia e AUTO IMMUNITA'- contratti ponte</t>
  </si>
  <si>
    <t>F03990570925202400163</t>
  </si>
  <si>
    <t>F03990570925202400164</t>
  </si>
  <si>
    <t>F03990570925202400165</t>
  </si>
  <si>
    <t>F03990570925202400166</t>
  </si>
  <si>
    <t>F03990570925202400167</t>
  </si>
  <si>
    <t>F03990570925202400168</t>
  </si>
  <si>
    <t>F03990570925202400169</t>
  </si>
  <si>
    <t>F03990570925202400170</t>
  </si>
  <si>
    <t>F03990570925202400171</t>
  </si>
  <si>
    <t>F03990570925202400172</t>
  </si>
  <si>
    <t>F03990570925202400173</t>
  </si>
  <si>
    <t>F03990570925202400174</t>
  </si>
  <si>
    <t>S03990570925202400079</t>
  </si>
  <si>
    <t>F03990570925202400175</t>
  </si>
  <si>
    <t>S03990570925202400080</t>
  </si>
  <si>
    <t>S03990570925202400081</t>
  </si>
  <si>
    <t>F03990570925202400176</t>
  </si>
  <si>
    <t>S03990570925202400082</t>
  </si>
  <si>
    <t>F03990570925202400177</t>
  </si>
  <si>
    <t>F03990570925202400178</t>
  </si>
  <si>
    <t>S03990570925202400083</t>
  </si>
  <si>
    <t>S03990570925202400084</t>
  </si>
  <si>
    <t>S03990570925202400085</t>
  </si>
  <si>
    <t>F03990570925202400179</t>
  </si>
  <si>
    <t>F03990570925202400180</t>
  </si>
  <si>
    <t>F03990570925202400181</t>
  </si>
  <si>
    <t>F03990570925202400182</t>
  </si>
  <si>
    <t>F03990570925202400183</t>
  </si>
  <si>
    <t>F03990570925202400184</t>
  </si>
  <si>
    <t>F03990570925202400185</t>
  </si>
  <si>
    <t>F03990570925202400186</t>
  </si>
  <si>
    <t>F03990570925202400187</t>
  </si>
  <si>
    <t>S03990570925202400086</t>
  </si>
  <si>
    <t>S03990570925202400087</t>
  </si>
  <si>
    <t>S03990570925202400088</t>
  </si>
  <si>
    <t>S03990570925202400089</t>
  </si>
  <si>
    <t>S03990570925202400090</t>
  </si>
  <si>
    <t>S03990570925202400091</t>
  </si>
  <si>
    <t>F03990570925202400188</t>
  </si>
  <si>
    <t>S03990570925202400092</t>
  </si>
  <si>
    <t>S03990570925202400093</t>
  </si>
  <si>
    <t>S03990570925202400094</t>
  </si>
  <si>
    <t>F03990570925202400189</t>
  </si>
  <si>
    <t>S03990570925202400095</t>
  </si>
  <si>
    <t>S03990570925202400096</t>
  </si>
  <si>
    <t>F03990570925202400190</t>
  </si>
  <si>
    <t>F03990570925202400191</t>
  </si>
  <si>
    <t>F03990570925202400192</t>
  </si>
  <si>
    <t>S03990570925202400097</t>
  </si>
  <si>
    <t>F03990570925202400193</t>
  </si>
  <si>
    <t>S03990570925202400098</t>
  </si>
  <si>
    <t>S03990570925202400099</t>
  </si>
  <si>
    <t>S03990570925202400100</t>
  </si>
  <si>
    <t>S03990570925202400101</t>
  </si>
  <si>
    <t>F03990570925202400194</t>
  </si>
  <si>
    <t>S03990570925202400102</t>
  </si>
  <si>
    <t>S03990570925202300051</t>
  </si>
  <si>
    <t>S03990570925202300241</t>
  </si>
  <si>
    <t>Fornitura di un sistema diagnostico per il dosaggio del test verso antigeni tubercolari con dosaggio di interferon gamma IGRA per un periodo di 36 mesi.</t>
  </si>
  <si>
    <t>CONTRATTO PONTE Manutenzione e riparazione arredi e ausili sanitari</t>
  </si>
  <si>
    <t xml:space="preserve"> Contratto ponte servizi di Tesoreria per Ares Sardegna (), Asl di Sassari, Asl Gallura, Asl Nuoro, Asl Ogliastra, Asl Oristano, Asl Medio Campidano, Asl Sulcis, Asl Cagliari, AREUS, nelle more dello svolgimento della procedura di gara da parte di ARES Sardegna. Autorizzazione a contrarre.</t>
  </si>
  <si>
    <t>Adesione AAQQ Consip Stent Coronarici 4  (dicitura Consip "stent coronarici e palloni medicati per le Pubbliche Amministrazioni - ID 2745")</t>
  </si>
  <si>
    <t>Procedura aperta art. 71 D.lgs 36/2023 fornitura di dispositivi medici per apparato gastrointestinale (cnd g), per il periodo di 48 (quarantotto mesi). lotti deserti.</t>
  </si>
  <si>
    <t>Inventariazione beni immobili disponibili ATS Sardegna per la definizione delle procedure di alienazione / cessione</t>
  </si>
  <si>
    <t>DELEDDA VIVIANA</t>
  </si>
  <si>
    <t>71251000-2</t>
  </si>
  <si>
    <t>Procedura di inventariazione straordinaria finalizzata alla redazione di Piano di valorizzazione del patrimonio di ATS Sardegna</t>
  </si>
  <si>
    <t>ELENCO DEGLI ACQUISTI DEL PROGRAMMA CON IMPORTO TOTALE SUPERIORE AD 1 MILIONE DI EURO</t>
  </si>
  <si>
    <t>elenco degli interventi presenti nella prima annualità del precedente programma biennale ARES non riproposti e non avviati</t>
  </si>
  <si>
    <t>Codice Unico Intervento      CUI</t>
  </si>
  <si>
    <t>CUP</t>
  </si>
  <si>
    <t>DESCRIZIONE ACQUISTO</t>
  </si>
  <si>
    <t>IMPORTO INTERVENTO</t>
  </si>
  <si>
    <t>LIVELLO DI PRIORITA</t>
  </si>
  <si>
    <t>MOTIVO PER IL QUALE L'INTERVENTO NON E' RIPROPOSTO</t>
  </si>
  <si>
    <t>F03990570925202300189</t>
  </si>
  <si>
    <t>DISPOSITIVI PER ACCESSO VASCOLARE (utilizzati esclusivamente per emodialisi), MEDICAZIONI, ACCESSORI  EMODIALISI procedura ponte</t>
  </si>
  <si>
    <t>intervento non più necessario</t>
  </si>
  <si>
    <t>F03990570925202300191</t>
  </si>
  <si>
    <t>Fornitura di dispositivi medici: sistemi di drenaggio chirurgico; sacche e sistemi di raccolta liquidi, sacche e contenitori per nutrizione ed infusione, contenitori per organi,dispositivi per somministrazione prelievo e raccolta - CNC A06-08-09-99    OPZIONE PROROGA</t>
  </si>
  <si>
    <t xml:space="preserve">sostituito da intervento sopra il milione
</t>
  </si>
  <si>
    <t>F03990570925202300214</t>
  </si>
  <si>
    <t>CONTRATTO PONTE D.M. MEZZI OSTEOSINTESI PER FISSAZIONE DORSO LOMBO SACRALE PER NCH</t>
  </si>
  <si>
    <t xml:space="preserve">intervento cancellato; sostituito da contratti ponte già aggiudicati
</t>
  </si>
  <si>
    <t>F03990570925202300101</t>
  </si>
  <si>
    <t>Fornitura di materiale di consumo dedicato ai microinfusori di insulina  di proprietà dell’ATS e assegnati in dotazione ai pazienti diabetici - CND A010103/A030401/A080299/Z1204011501/Z1204021685 NO DM</t>
  </si>
  <si>
    <t xml:space="preserve">INTERVENTO NON PIU' NECESSARIO IN QUANTO IL MATERIALE DI CONSUMO E' STATO INSERITO NELLA NUOVA GARA CRC IN CORSO DI ESECUZIONE
</t>
  </si>
  <si>
    <t>F03990570925202300232</t>
  </si>
  <si>
    <t>Adesione convenzione CRC per la fornitura di vaccini antinfluenzali 2023-2024</t>
  </si>
  <si>
    <t xml:space="preserve">intervento non più necessario - recepimento da parte delle ASL
</t>
  </si>
  <si>
    <t>F03990570925202300166</t>
  </si>
  <si>
    <t>AGHI fornitura, in modalità service e i più lotti, di aghi DA TERMOABLAZIONE CON RADIOFREQUEN ZA EPATICA CND Z12010901 E AGHI PER CRIOABLAZIONE (CND A019099)</t>
  </si>
  <si>
    <t xml:space="preserve">intervento non più necessario
</t>
  </si>
  <si>
    <t>S03990570925202300069</t>
  </si>
  <si>
    <t>Misura 1.4.3 "Adozione piattaforma pagoPA</t>
  </si>
  <si>
    <t>RIVALUTAZIONI INTERNE AL DIPARTIMENTO</t>
  </si>
  <si>
    <t>S03990570925202300049</t>
  </si>
  <si>
    <t>SERVIZIO TRASPORTO IN AMBULANZA INTRAOSPEDALIERO</t>
  </si>
  <si>
    <t>S03990570925202300061</t>
  </si>
  <si>
    <t>SERVIZO CONTAZIONE VALORI</t>
  </si>
  <si>
    <t>Intervento calcolato nell'ambito della procedura per il servizio di Tesoreria</t>
  </si>
  <si>
    <t>F03990570925202300151</t>
  </si>
  <si>
    <t>ACQUISTI DISPOSITIVI MEDICI - (PREMISACCA, SPLINT NASALI, DISPOSITIVI PER PROTEZIONE DENTALE, FERMAPOLSI, LACCIO  EMOSTATICO, FASCE PER CARDIOTOCOGRAFO,MASCHERA OCULARE</t>
  </si>
  <si>
    <t>F03990570925202300162</t>
  </si>
  <si>
    <t>TAPPETI ASSORBENTI PER BLOCCHI OPERATORI SO</t>
  </si>
  <si>
    <t>non più necessario</t>
  </si>
  <si>
    <t>F03990570925202300169</t>
  </si>
  <si>
    <t>MATERIALI DI GUARDAROBA, PULIZIA E CONVIVENZA (COMPRESO IPOCLORITO)</t>
  </si>
  <si>
    <t>Intervento non più necessario</t>
  </si>
  <si>
    <t>F03990570925202300199</t>
  </si>
  <si>
    <t>CARTA TERMICA PER APPARECCHIATURE ELETTROMEDICALI</t>
  </si>
  <si>
    <t>F03990570925202300154</t>
  </si>
  <si>
    <t>CARTELLINE PORTA CD PER RADIOLOGIA - SCHEDE SISPAC- STAMPATI - DVD</t>
  </si>
  <si>
    <t>F03990570925202300107</t>
  </si>
  <si>
    <t>Dispositivi di protezione individuale (DPI)</t>
  </si>
  <si>
    <t>F03990570925202300134</t>
  </si>
  <si>
    <t xml:space="preserve">Noleggio aspiratori a circuito chiuso per grandi volumi di liquidi organici con fornitura dei materiali di consumo </t>
  </si>
  <si>
    <t>F03990570925202300220</t>
  </si>
  <si>
    <t>Fornitura triennale, in modalità service, di un sistema completo ed integrato di brachiterapia per il trattamento mininvasivo dei tumori maligni alla prostata</t>
  </si>
  <si>
    <t>S03990570925202300240</t>
  </si>
  <si>
    <t>Servizio trattamento Acque Poliambulatorio di Tortolì</t>
  </si>
  <si>
    <t>F03990570925202300087</t>
  </si>
  <si>
    <t>ACQUISTO  ARREDI PER  UFFICIO TRAMITE ACCORDO QUADRO</t>
  </si>
  <si>
    <t>l'intervento verrà sostituito da uno nuovo che comprenderà anche le forniture di arredi sanitari</t>
  </si>
  <si>
    <t>F03990570925202300088</t>
  </si>
  <si>
    <t>ACCORDO QUADRO PER ACQUISTO ARREDI SANITARI</t>
  </si>
  <si>
    <t>L'intervento verrà ricompreso in uno nuovo che comprenderà anche l'acquisto di arredi per ufficio</t>
  </si>
  <si>
    <t>S03990570925202300251</t>
  </si>
  <si>
    <t>Servizio di gestione delle comunità terapeutiche per pazienti psichiatrici afferenti alla ASL OGLIASTRA</t>
  </si>
  <si>
    <t>IN ATTESA DECISIONE DELLA RIORGANIZZAZIONE DEI SERVIZI DA PARTE DELLA DIREZIONE STRATEGICA ASL OGLIASTRA</t>
  </si>
  <si>
    <t>S03990570925202300039</t>
  </si>
  <si>
    <t>SILUS 3 - Nuovo Laboratory Information System (LIS)</t>
  </si>
  <si>
    <t>l'intervento è stato ricompreso in altro intervento DEA PNRR</t>
  </si>
  <si>
    <t>S03990570925202300035</t>
  </si>
  <si>
    <t>Adesione Accordo Quadro per sistemi di telemedicina - PNRR</t>
  </si>
  <si>
    <t>ricompreso in altre linee di intervento</t>
  </si>
  <si>
    <t>S03990570925202300073</t>
  </si>
  <si>
    <t>Servizi di supporto ICT per ASL Sassari</t>
  </si>
  <si>
    <t>S03990570925202300103</t>
  </si>
  <si>
    <t>Intervento integrato in altra voce</t>
  </si>
  <si>
    <t>F03990570925202300255</t>
  </si>
  <si>
    <t xml:space="preserve">FORNITURA QUINQUENNALE IN SERVICE, DI UN SEQUENZIATORE NGS (SEQUENCING BY SYNTHESIS, SBS) NOVASEQ </t>
  </si>
  <si>
    <t>Procedura non confermata dalla Asl richiedente</t>
  </si>
  <si>
    <t>DELL'AMMINISTRAZIONE ARES SARDEGNA</t>
  </si>
  <si>
    <t>Quadro risorse necessarie alla realizzazione del programma</t>
  </si>
  <si>
    <t>TIPOLOGIA RISORSE</t>
  </si>
  <si>
    <t>Arco temporale di validità del programma</t>
  </si>
  <si>
    <t>Disponibilità finanziaria</t>
  </si>
  <si>
    <t>Importo totale</t>
  </si>
  <si>
    <t>Primo anno</t>
  </si>
  <si>
    <t>Secondo anno</t>
  </si>
  <si>
    <t>Terzo anno</t>
  </si>
  <si>
    <t>Risorse derivanti da entrate avente destinazione vincolata per legge</t>
  </si>
  <si>
    <t>Risorse derivanti da entrate acquisite mediante contrazione di mutuo</t>
  </si>
  <si>
    <t>Risorse acquisite mediante apporti di capitali privati</t>
  </si>
  <si>
    <t>Finanziamenti acquisibili ai sensi dell'articolo 3 del decreto-legge 31 ottobre 1990 n. 310 convertito con modificazioni dalla legge 22 dicembre 1990 n. 403</t>
  </si>
  <si>
    <t>Risorse derivanti da trasferimento di immobili</t>
  </si>
  <si>
    <t>altro</t>
  </si>
  <si>
    <t>Totale</t>
  </si>
  <si>
    <t>Gara a Procedura Aperta finalizzata alla fornitura, in Convenzione Quadro, del Servizio Medico di Guardia Attiva, per i Pronto Soccorso dei PP.OO. della Sardegna</t>
  </si>
  <si>
    <t>Si</t>
  </si>
  <si>
    <t>No</t>
  </si>
  <si>
    <t>SACCHEDDU COSTANTINO</t>
  </si>
  <si>
    <t>Multiservizio tecnologico integrato energia per la sanità - Ed. 2 (MIES2) – Prosecuzione del contratto per 9 mesi -</t>
  </si>
  <si>
    <t>DIPARTIMENTO ACQUISTI</t>
  </si>
  <si>
    <t>Prosecuzione tecnica servizio medico di guardia attiva, per i dipartimenti di emergenza urgenza della ASL Gallura, Nuoro, Oristano, Medio Campidano e Sulcis</t>
  </si>
  <si>
    <t xml:space="preserve"> GARA MANUTENZIONE E RIPARAZIONE DEGLI ARREDI E AUSILI SANITARI</t>
  </si>
  <si>
    <t xml:space="preserve">ACQUISTO AGGIUNTO O VARIATO A SEGUITO DI MODIFICA PROGRAMMA (da valorizzare solo in caso di modifica o aggiornamenti successivi a questa programmazione) </t>
  </si>
  <si>
    <t>MANIFEST.INTERESSE PER PRESIDIO DI PRIMO INTERVENTO DI SOCCORSO E LOTTA ANTINCENDIO  PRESSO L’ELISUPERFICIE DEL RIZZEDDU – SASSARI E DEL P.O. GIOVANNI PAOLO II – OLBIA</t>
  </si>
  <si>
    <t>PRESIDIO DI PRIMO INTERVENTO DI SOCCORSO E LOTTA ANTINCENDIO  PRESSO L’ELISUPERFICIE DEL RIZZEDDU – SASSARI E DEL P.O. GIOVANNI PAOLO II – OLBIA</t>
  </si>
  <si>
    <t>Proroga tecnica-contratto ponte servizio di somministrazione lavoro Lotto 1</t>
  </si>
  <si>
    <t>Proroga tecnica-contratto ponte somministrazione lavoro Lotti 2 e 3</t>
  </si>
  <si>
    <t>Servizio attivo di sorveglianza antincendio (SAVA) e gestione delle emergenze” – contratto ponte per Asl Ogliastra</t>
  </si>
  <si>
    <t>75251110-4</t>
  </si>
  <si>
    <t>Proroga tecnica UL- servizio di somministrazione lavoro Lotto 1</t>
  </si>
  <si>
    <t>Proroga tecnica UL. somministrazione lavoro Lotti 2 e 3</t>
  </si>
  <si>
    <t>PROROGA TECNICA - COPERTURE ASSICURATIVE INCENDIO, ELETTRONICA, INFORTUNI , KASKO DIPENDENTI IN MISSIONE E RC AUTO/ARD/LM PER VARIE AZIENDE DEL SSR</t>
  </si>
  <si>
    <t>ALLEGATO II - SCHEDA H:   REVISIONE PROGRAMMA TRIENNALE DEGLI ACQUISTI DI FORNITURE E SERVIZI 2024/2026 DELL'AMMINISTRAZIONE ARES SARDEGNA</t>
  </si>
  <si>
    <t>ALLEGATO II - SCHEDA H:  REVISIONE PROGRAMMA TRIENNALE DEGLI ACQUISTI DI FORNITURE E SERVIZI 2024/2026 DELL'AMMINISTRAZIONE ARES SARDEGNA</t>
  </si>
  <si>
    <t>DESSENA MARIA LUCIA</t>
  </si>
  <si>
    <t>Legge regionale 21 febbraio 2023 - Progetto approvato dall'Assessorato dell'igine e Sanità e dell'Assistenza Sociale</t>
  </si>
  <si>
    <t>EFFETTUAZIONE DEGLI SCREENING NEONATALE PER LA DIAGNOSI DELL' ATROFIA MUSCOLARE SPINALE (SMA) PRESSO L' ASL N.8 DI CAGLIARI</t>
  </si>
  <si>
    <t>Procedura negoziata per il servizio di supporto ai servizi assistenziali presso le strutture ospedaliere, per annualità 2025</t>
  </si>
  <si>
    <t>Fornitura in service di sistemi di tromboelastografia e relativo materiale di consumo</t>
  </si>
  <si>
    <t>ANNUALITA' NELLA QUALE SI PREVEDE DI DARE AVVIO ALLA PROCEDURA DI AFFIDAMENTO (2024, 2025 o 2026)</t>
  </si>
  <si>
    <t>Allegato II - SCHEDA I:  REVISIONE PROGRAMMA TRIENNALE  DEGLI ACQUISTI DI FORNITURE E SERVIZI 2024/2026 DELL'AMMINISTRAZIONE ARES SARDEGNA</t>
  </si>
  <si>
    <t>Allegato II - SCHEDA G : REVISIONE PROGRAMMA TRIENNALE DEGLI ACQUISTI DI FORNITUREI E SERVIZI 2024/2026</t>
  </si>
  <si>
    <t>Dott. Antonello Podda</t>
  </si>
  <si>
    <t>Dott. Giancarlo Conti</t>
  </si>
  <si>
    <t>ACQUISTO ARREDI SANITARI TRAMITE ACCORDO QUADRO</t>
  </si>
  <si>
    <t>ACQUISTO ARREDI UFFICIO TRAMITE ACCORDO QUADRO</t>
  </si>
  <si>
    <t>Altro</t>
  </si>
  <si>
    <t>PI-ST-76</t>
  </si>
  <si>
    <t>PI-ST-77</t>
  </si>
  <si>
    <t>PI-ST-78</t>
  </si>
  <si>
    <t>PI-ST-79</t>
  </si>
  <si>
    <t>PI-ST-80</t>
  </si>
  <si>
    <t>PR-SP-30</t>
  </si>
  <si>
    <t>PI-SP-156</t>
  </si>
  <si>
    <t>PI-SP-157</t>
  </si>
  <si>
    <t>PI-SP-158</t>
  </si>
  <si>
    <t>PI-SP-160</t>
  </si>
  <si>
    <t>PI-SP-161</t>
  </si>
  <si>
    <t>PI-SP-162</t>
  </si>
  <si>
    <t>PI-SP-163</t>
  </si>
  <si>
    <t>PI-SP-164</t>
  </si>
  <si>
    <t>PI-SP-165</t>
  </si>
  <si>
    <t>PI-SP-166</t>
  </si>
  <si>
    <t>PI-SP-159</t>
  </si>
  <si>
    <t>Adesione gara Centrale di Committenza Regionale per l’affidamento della fornitura di guanti 1 Ed. - Nuova adesione per Lotto 18</t>
  </si>
  <si>
    <t xml:space="preserve">VENTURA GIGLIOLA </t>
  </si>
  <si>
    <t>18424300-0</t>
  </si>
  <si>
    <t>recepimento gara CRC CAT Sardegna fornitura vaccini antiinfluenzali 2024-2025</t>
  </si>
  <si>
    <t>si</t>
  </si>
  <si>
    <r>
      <rPr>
        <sz val="11"/>
        <rFont val="Calibri"/>
        <family val="2"/>
      </rPr>
      <t>33650000-1</t>
    </r>
  </si>
  <si>
    <t>PI-SP-167</t>
  </si>
  <si>
    <t>PI-SP-168</t>
  </si>
  <si>
    <t>Fornitura di materiale di consumo per apparecchiature AIRVO2 già in uso presso i PP.OO. AA.SS.LL. della  Sardegna</t>
  </si>
  <si>
    <t>PI-ST-81</t>
  </si>
  <si>
    <t xml:space="preserve">Procedura aperta art. 71 D.lgs 36/2023  FORNITURA DI DISPOSITIVI MEDICI DI VARI CND (MATERIALE PER U.O.NEUORICHIRURGIA)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</si>
</sst>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4" formatCode="_-* #,##0.00\ &quot;€&quot;_-;\-* #,##0.00\ &quot;€&quot;_-;_-* &quot;-&quot;??\ &quot;€&quot;_-;_-@_-"/>
    <numFmt numFmtId="43" formatCode="_-* #,##0.00\ _€_-;\-* #,##0.00\ _€_-;_-* &quot;-&quot;??\ _€_-;_-@_-"/>
    <numFmt numFmtId="164" formatCode="#,##0.00\ &quot;€&quot;"/>
    <numFmt numFmtId="165" formatCode="&quot;€&quot;#,##0.00"/>
    <numFmt numFmtId="166" formatCode="h\.mm\.ss"/>
    <numFmt numFmtId="167" formatCode="[$€-2]\ #,##0.00"/>
    <numFmt numFmtId="168" formatCode="_-* #,##0\ &quot;€&quot;_-;\-* #,##0\ &quot;€&quot;_-;_-* &quot;-&quot;??\ &quot;€&quot;_-;_-@_-"/>
    <numFmt numFmtId="169" formatCode="&quot;€ &quot;#,##0.00"/>
    <numFmt numFmtId="170" formatCode="_-\€* #,##0.00_-;&quot;-€&quot;* #,##0.00_-;_-\€* \-??_-;_-@_-"/>
    <numFmt numFmtId="171" formatCode="_-&quot;€ &quot;* #,##0.00_-;&quot;-€ &quot;* #,##0.00_-;_-&quot;€ &quot;* \-??_-;_-@_-"/>
    <numFmt numFmtId="172" formatCode="_-* #,##0.00&quot; €&quot;_-;\-* #,##0.00&quot; €&quot;_-;_-* \-??&quot; €&quot;_-;_-@_-"/>
    <numFmt numFmtId="173" formatCode="_-* #,##0.00\ _€_-;\-* #,##0.00\ _€_-;_-* \-??\ _€_-;_-@_-"/>
  </numFmts>
  <fonts count="72" x14ac:knownFonts="1">
    <font>
      <sz val="11"/>
      <color rgb="FF000000"/>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scheme val="minor"/>
    </font>
    <font>
      <sz val="11"/>
      <color rgb="FF000000"/>
      <name val="Calibri"/>
    </font>
    <font>
      <sz val="9"/>
      <color theme="1"/>
      <name val="Calibri"/>
      <family val="2"/>
      <scheme val="minor"/>
    </font>
    <font>
      <sz val="9"/>
      <color rgb="FF000000"/>
      <name val="Calibri"/>
      <family val="2"/>
      <scheme val="minor"/>
    </font>
    <font>
      <sz val="10"/>
      <name val="Calibri"/>
      <family val="2"/>
    </font>
    <font>
      <sz val="11"/>
      <color rgb="FF000000"/>
      <name val="Calibri"/>
      <family val="2"/>
      <charset val="1"/>
    </font>
    <font>
      <sz val="10"/>
      <name val="Arial"/>
      <family val="2"/>
      <charset val="1"/>
    </font>
    <font>
      <sz val="10"/>
      <color rgb="FF000000"/>
      <name val="Calibri"/>
      <family val="2"/>
      <charset val="1"/>
    </font>
    <font>
      <sz val="9"/>
      <color rgb="FF000000"/>
      <name val="Calibri"/>
      <family val="2"/>
      <charset val="1"/>
    </font>
    <font>
      <b/>
      <sz val="8"/>
      <color rgb="FF000000"/>
      <name val="Calibri"/>
      <family val="2"/>
    </font>
    <font>
      <sz val="8"/>
      <color rgb="FF000000"/>
      <name val="Calibri"/>
      <family val="2"/>
      <scheme val="minor"/>
    </font>
    <font>
      <sz val="10"/>
      <name val="Calibri"/>
      <family val="2"/>
      <charset val="1"/>
    </font>
    <font>
      <strike/>
      <sz val="11"/>
      <color theme="1"/>
      <name val="Calibri"/>
      <family val="2"/>
      <scheme val="minor"/>
    </font>
    <font>
      <sz val="8"/>
      <color rgb="FF000000"/>
      <name val="Arial"/>
      <family val="2"/>
    </font>
    <font>
      <sz val="11"/>
      <color rgb="FF000000"/>
      <name val="Calibri"/>
      <scheme val="minor"/>
    </font>
    <font>
      <sz val="8"/>
      <color rgb="FF000000"/>
      <name val="Calibri"/>
      <family val="2"/>
    </font>
    <font>
      <sz val="11"/>
      <color rgb="FF000000"/>
      <name val="Calibri"/>
      <family val="2"/>
    </font>
    <font>
      <sz val="11"/>
      <color rgb="FF000000"/>
      <name val="Calibri"/>
      <family val="2"/>
      <scheme val="minor"/>
    </font>
    <font>
      <sz val="11"/>
      <name val="Calibri"/>
      <family val="2"/>
      <scheme val="minor"/>
    </font>
    <font>
      <sz val="11"/>
      <name val="Calibri"/>
      <family val="2"/>
    </font>
    <font>
      <sz val="11"/>
      <name val="Calibri"/>
      <family val="2"/>
      <charset val="1"/>
    </font>
    <font>
      <sz val="10"/>
      <color rgb="FF000000"/>
      <name val="Calibri"/>
      <family val="2"/>
    </font>
    <font>
      <sz val="11"/>
      <color theme="1"/>
      <name val="Calibri"/>
      <family val="2"/>
    </font>
    <font>
      <sz val="11"/>
      <name val="Arial"/>
      <family val="2"/>
      <charset val="1"/>
    </font>
    <font>
      <b/>
      <sz val="12"/>
      <color rgb="FF000000"/>
      <name val="Calibri"/>
      <family val="2"/>
      <charset val="1"/>
    </font>
    <font>
      <sz val="10"/>
      <color theme="1"/>
      <name val="Calibri"/>
      <family val="2"/>
      <scheme val="minor"/>
    </font>
    <font>
      <b/>
      <sz val="11"/>
      <color rgb="FF000000"/>
      <name val="Calibri"/>
      <family val="2"/>
    </font>
    <font>
      <b/>
      <sz val="11"/>
      <color theme="1"/>
      <name val="Calibri"/>
      <family val="2"/>
    </font>
    <font>
      <sz val="9"/>
      <color rgb="FF000000"/>
      <name val="Calibri"/>
      <family val="2"/>
    </font>
    <font>
      <b/>
      <i/>
      <sz val="11"/>
      <color rgb="FF000000"/>
      <name val="Calibri"/>
      <family val="2"/>
    </font>
    <font>
      <b/>
      <sz val="10"/>
      <color rgb="FF000000"/>
      <name val="Calibri"/>
      <family val="2"/>
      <charset val="1"/>
    </font>
    <font>
      <sz val="10"/>
      <color rgb="FFFF0000"/>
      <name val="Calibri"/>
      <family val="2"/>
      <charset val="1"/>
    </font>
    <font>
      <sz val="11"/>
      <color indexed="8"/>
      <name val="Calibri"/>
      <family val="2"/>
    </font>
    <font>
      <sz val="10"/>
      <name val="Arial"/>
      <family val="2"/>
    </font>
    <font>
      <sz val="11"/>
      <color theme="4" tint="-0.499984740745262"/>
      <name val="Calibri"/>
      <family val="2"/>
      <scheme val="minor"/>
    </font>
    <font>
      <sz val="11"/>
      <color theme="4" tint="-0.499984740745262"/>
      <name val="Calibri"/>
      <family val="2"/>
    </font>
  </fonts>
  <fills count="9">
    <fill>
      <patternFill patternType="none"/>
    </fill>
    <fill>
      <patternFill patternType="gray125"/>
    </fill>
    <fill>
      <patternFill patternType="solid">
        <fgColor rgb="FFD9D9D9"/>
        <bgColor rgb="FFD9D9D9"/>
      </patternFill>
    </fill>
    <fill>
      <patternFill patternType="solid">
        <fgColor theme="0"/>
        <bgColor rgb="FFFFF5CE"/>
      </patternFill>
    </fill>
    <fill>
      <patternFill patternType="solid">
        <fgColor theme="0"/>
        <bgColor indexed="64"/>
      </patternFill>
    </fill>
    <fill>
      <patternFill patternType="solid">
        <fgColor rgb="FFFFFFFF"/>
        <bgColor rgb="FFFFFFFF"/>
      </patternFill>
    </fill>
    <fill>
      <patternFill patternType="solid">
        <fgColor rgb="FFC0C0C0"/>
        <bgColor rgb="FFB4C7DC"/>
      </patternFill>
    </fill>
    <fill>
      <patternFill patternType="solid">
        <fgColor theme="2" tint="-9.9978637043366805E-2"/>
        <bgColor indexed="64"/>
      </patternFill>
    </fill>
    <fill>
      <patternFill patternType="solid">
        <fgColor theme="0"/>
        <bgColor rgb="FFFFFF00"/>
      </patternFill>
    </fill>
  </fills>
  <borders count="39">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right/>
      <top/>
      <bottom style="thin">
        <color auto="1"/>
      </bottom>
      <diagonal/>
    </border>
    <border>
      <left/>
      <right style="medium">
        <color indexed="64"/>
      </right>
      <top/>
      <bottom style="thin">
        <color auto="1"/>
      </bottom>
      <diagonal/>
    </border>
    <border>
      <left style="medium">
        <color indexed="64"/>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thin">
        <color auto="1"/>
      </top>
      <bottom style="medium">
        <color indexed="64"/>
      </bottom>
      <diagonal/>
    </border>
    <border>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style="thin">
        <color rgb="FF000000"/>
      </left>
      <right style="thin">
        <color rgb="FF000000"/>
      </right>
      <top style="thin">
        <color indexed="64"/>
      </top>
      <bottom style="thin">
        <color indexed="64"/>
      </bottom>
      <diagonal/>
    </border>
    <border>
      <left style="thin">
        <color indexed="64"/>
      </left>
      <right style="thin">
        <color indexed="64"/>
      </right>
      <top style="thin">
        <color indexed="64"/>
      </top>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top/>
      <bottom style="thin">
        <color rgb="FF000000"/>
      </bottom>
      <diagonal/>
    </border>
    <border>
      <left style="thin">
        <color rgb="FF000000"/>
      </left>
      <right style="thin">
        <color rgb="FF000000"/>
      </right>
      <top style="thin">
        <color auto="1"/>
      </top>
      <bottom style="thin">
        <color rgb="FF000000"/>
      </bottom>
      <diagonal/>
    </border>
    <border>
      <left style="thin">
        <color rgb="FF000000"/>
      </left>
      <right style="thin">
        <color rgb="FF000000"/>
      </right>
      <top style="thin">
        <color rgb="FF000000"/>
      </top>
      <bottom style="thin">
        <color auto="1"/>
      </bottom>
      <diagonal/>
    </border>
    <border>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s>
  <cellStyleXfs count="75">
    <xf numFmtId="0" fontId="0" fillId="0" borderId="0"/>
    <xf numFmtId="0" fontId="41" fillId="0" borderId="0"/>
    <xf numFmtId="0" fontId="42" fillId="0" borderId="0"/>
    <xf numFmtId="44" fontId="50" fillId="0" borderId="0" applyFont="0" applyFill="0" applyBorder="0" applyAlignment="0" applyProtection="0"/>
    <xf numFmtId="44" fontId="50" fillId="0" borderId="0" applyFont="0" applyFill="0" applyBorder="0" applyAlignment="0" applyProtection="0"/>
    <xf numFmtId="44" fontId="50" fillId="0" borderId="0" applyFont="0" applyFill="0" applyBorder="0" applyAlignment="0" applyProtection="0"/>
    <xf numFmtId="44" fontId="53" fillId="0" borderId="0" applyFont="0" applyFill="0" applyBorder="0" applyAlignment="0" applyProtection="0"/>
    <xf numFmtId="44" fontId="53" fillId="0" borderId="0" applyFont="0" applyFill="0" applyBorder="0" applyAlignment="0" applyProtection="0"/>
    <xf numFmtId="0" fontId="53" fillId="0" borderId="0"/>
    <xf numFmtId="171" fontId="41" fillId="0" borderId="0" applyBorder="0" applyProtection="0"/>
    <xf numFmtId="171" fontId="41" fillId="0" borderId="0" applyBorder="0" applyProtection="0"/>
    <xf numFmtId="0" fontId="42" fillId="0" borderId="0"/>
    <xf numFmtId="0" fontId="41" fillId="0" borderId="0"/>
    <xf numFmtId="0" fontId="41" fillId="0" borderId="0"/>
    <xf numFmtId="0" fontId="41" fillId="0" borderId="0"/>
    <xf numFmtId="0" fontId="4" fillId="0" borderId="0"/>
    <xf numFmtId="0" fontId="68" fillId="0" borderId="0"/>
    <xf numFmtId="0" fontId="69" fillId="0" borderId="0"/>
    <xf numFmtId="0" fontId="68" fillId="0" borderId="0"/>
    <xf numFmtId="0" fontId="69" fillId="0" borderId="0"/>
    <xf numFmtId="0" fontId="68" fillId="0" borderId="0"/>
    <xf numFmtId="0" fontId="68" fillId="0" borderId="0"/>
    <xf numFmtId="0" fontId="69" fillId="0" borderId="0"/>
    <xf numFmtId="44" fontId="4" fillId="0" borderId="0" applyFont="0" applyFill="0" applyBorder="0" applyAlignment="0" applyProtection="0"/>
    <xf numFmtId="43" fontId="4" fillId="0" borderId="0" applyFont="0" applyFill="0" applyBorder="0" applyAlignment="0" applyProtection="0"/>
    <xf numFmtId="0" fontId="4" fillId="0" borderId="0"/>
    <xf numFmtId="44" fontId="4" fillId="0" borderId="0" applyFont="0" applyFill="0" applyBorder="0" applyAlignment="0" applyProtection="0"/>
    <xf numFmtId="43" fontId="4" fillId="0" borderId="0" applyFont="0" applyFill="0" applyBorder="0" applyAlignment="0" applyProtection="0"/>
    <xf numFmtId="173" fontId="41" fillId="0" borderId="0" applyBorder="0" applyProtection="0"/>
    <xf numFmtId="0" fontId="42" fillId="0" borderId="0"/>
    <xf numFmtId="0" fontId="42" fillId="0" borderId="0"/>
    <xf numFmtId="0" fontId="42" fillId="0" borderId="0"/>
    <xf numFmtId="0" fontId="56" fillId="0" borderId="0"/>
    <xf numFmtId="0" fontId="56" fillId="0" borderId="0"/>
    <xf numFmtId="0" fontId="56" fillId="0" borderId="0"/>
    <xf numFmtId="0" fontId="41" fillId="0" borderId="0"/>
    <xf numFmtId="172" fontId="41" fillId="0" borderId="0" applyBorder="0" applyProtection="0"/>
    <xf numFmtId="0" fontId="4" fillId="0" borderId="0"/>
    <xf numFmtId="44" fontId="4" fillId="0" borderId="0" applyFont="0" applyFill="0" applyBorder="0" applyAlignment="0" applyProtection="0"/>
    <xf numFmtId="43" fontId="4" fillId="0" borderId="0" applyFont="0" applyFill="0" applyBorder="0" applyAlignment="0" applyProtection="0"/>
    <xf numFmtId="0" fontId="4" fillId="0" borderId="0"/>
    <xf numFmtId="44" fontId="4" fillId="0" borderId="0" applyFont="0" applyFill="0" applyBorder="0" applyAlignment="0" applyProtection="0"/>
    <xf numFmtId="0" fontId="4" fillId="0" borderId="0"/>
    <xf numFmtId="44" fontId="4" fillId="0" borderId="0" applyFont="0" applyFill="0" applyBorder="0" applyAlignment="0" applyProtection="0"/>
    <xf numFmtId="43" fontId="4" fillId="0" borderId="0" applyFont="0" applyFill="0" applyBorder="0" applyAlignment="0" applyProtection="0"/>
    <xf numFmtId="0" fontId="4" fillId="0" borderId="0"/>
    <xf numFmtId="44" fontId="4" fillId="0" borderId="0" applyFont="0" applyFill="0" applyBorder="0" applyAlignment="0" applyProtection="0"/>
    <xf numFmtId="43" fontId="4" fillId="0" borderId="0" applyFont="0" applyFill="0" applyBorder="0" applyAlignment="0" applyProtection="0"/>
    <xf numFmtId="0" fontId="4" fillId="0" borderId="0"/>
    <xf numFmtId="44" fontId="4" fillId="0" borderId="0" applyFont="0" applyFill="0" applyBorder="0" applyAlignment="0" applyProtection="0"/>
    <xf numFmtId="43" fontId="4" fillId="0" borderId="0" applyFont="0" applyFill="0" applyBorder="0" applyAlignment="0" applyProtection="0"/>
    <xf numFmtId="0" fontId="4" fillId="0" borderId="0"/>
    <xf numFmtId="44" fontId="4" fillId="0" borderId="0" applyFont="0" applyFill="0" applyBorder="0" applyAlignment="0" applyProtection="0"/>
    <xf numFmtId="0" fontId="3" fillId="0" borderId="0"/>
    <xf numFmtId="44" fontId="3" fillId="0" borderId="0" applyFont="0" applyFill="0" applyBorder="0" applyAlignment="0" applyProtection="0"/>
    <xf numFmtId="43" fontId="3" fillId="0" borderId="0" applyFont="0" applyFill="0" applyBorder="0" applyAlignment="0" applyProtection="0"/>
    <xf numFmtId="0" fontId="3" fillId="0" borderId="0"/>
    <xf numFmtId="44" fontId="3" fillId="0" borderId="0" applyFont="0" applyFill="0" applyBorder="0" applyAlignment="0" applyProtection="0"/>
    <xf numFmtId="43" fontId="3" fillId="0" borderId="0" applyFont="0" applyFill="0" applyBorder="0" applyAlignment="0" applyProtection="0"/>
    <xf numFmtId="0" fontId="3" fillId="0" borderId="0"/>
    <xf numFmtId="44" fontId="3" fillId="0" borderId="0" applyFont="0" applyFill="0" applyBorder="0" applyAlignment="0" applyProtection="0"/>
    <xf numFmtId="43" fontId="3" fillId="0" borderId="0" applyFont="0" applyFill="0" applyBorder="0" applyAlignment="0" applyProtection="0"/>
    <xf numFmtId="0" fontId="3" fillId="0" borderId="0"/>
    <xf numFmtId="44" fontId="3" fillId="0" borderId="0" applyFont="0" applyFill="0" applyBorder="0" applyAlignment="0" applyProtection="0"/>
    <xf numFmtId="0" fontId="3" fillId="0" borderId="0"/>
    <xf numFmtId="44" fontId="3" fillId="0" borderId="0" applyFont="0" applyFill="0" applyBorder="0" applyAlignment="0" applyProtection="0"/>
    <xf numFmtId="43" fontId="3" fillId="0" borderId="0" applyFont="0" applyFill="0" applyBorder="0" applyAlignment="0" applyProtection="0"/>
    <xf numFmtId="0" fontId="3" fillId="0" borderId="0"/>
    <xf numFmtId="44" fontId="3" fillId="0" borderId="0" applyFont="0" applyFill="0" applyBorder="0" applyAlignment="0" applyProtection="0"/>
    <xf numFmtId="43" fontId="3" fillId="0" borderId="0" applyFont="0" applyFill="0" applyBorder="0" applyAlignment="0" applyProtection="0"/>
    <xf numFmtId="0" fontId="3" fillId="0" borderId="0"/>
    <xf numFmtId="44" fontId="3" fillId="0" borderId="0" applyFont="0" applyFill="0" applyBorder="0" applyAlignment="0" applyProtection="0"/>
    <xf numFmtId="43" fontId="3" fillId="0" borderId="0" applyFont="0" applyFill="0" applyBorder="0" applyAlignment="0" applyProtection="0"/>
    <xf numFmtId="0" fontId="3" fillId="0" borderId="0"/>
    <xf numFmtId="44" fontId="3" fillId="0" borderId="0" applyFont="0" applyFill="0" applyBorder="0" applyAlignment="0" applyProtection="0"/>
  </cellStyleXfs>
  <cellXfs count="394">
    <xf numFmtId="0" fontId="0" fillId="0" borderId="0" xfId="0" applyFont="1" applyAlignment="1"/>
    <xf numFmtId="0" fontId="0" fillId="0" borderId="0" xfId="0" applyFont="1" applyAlignment="1">
      <alignment wrapText="1"/>
    </xf>
    <xf numFmtId="0" fontId="0" fillId="0" borderId="0" xfId="0" applyFont="1" applyAlignment="1" applyProtection="1">
      <alignment horizontal="left" vertical="top" wrapText="1"/>
      <protection locked="0"/>
    </xf>
    <xf numFmtId="0" fontId="0" fillId="0" borderId="0" xfId="0" applyFont="1" applyAlignment="1">
      <alignment horizontal="center" vertical="top"/>
    </xf>
    <xf numFmtId="0" fontId="0" fillId="0" borderId="0" xfId="0" applyFont="1" applyAlignment="1">
      <alignment horizontal="center"/>
    </xf>
    <xf numFmtId="0" fontId="0" fillId="0" borderId="0" xfId="0" applyFont="1" applyAlignment="1">
      <alignment horizontal="center" wrapText="1"/>
    </xf>
    <xf numFmtId="0" fontId="39" fillId="0" borderId="0" xfId="0" applyFont="1" applyAlignment="1">
      <alignment horizontal="center"/>
    </xf>
    <xf numFmtId="0" fontId="0" fillId="0" borderId="0" xfId="0" applyFont="1" applyAlignment="1">
      <alignment horizontal="center" vertical="center"/>
    </xf>
    <xf numFmtId="0" fontId="0" fillId="0" borderId="0" xfId="0" applyFont="1" applyAlignment="1"/>
    <xf numFmtId="0" fontId="0" fillId="0" borderId="0" xfId="0" applyFont="1" applyBorder="1" applyAlignment="1"/>
    <xf numFmtId="0" fontId="0" fillId="0" borderId="0" xfId="0" applyFont="1" applyBorder="1" applyAlignment="1">
      <alignment horizontal="center"/>
    </xf>
    <xf numFmtId="0" fontId="0" fillId="0" borderId="0" xfId="0" applyFont="1" applyBorder="1" applyAlignment="1">
      <alignment wrapText="1"/>
    </xf>
    <xf numFmtId="0" fontId="0" fillId="0" borderId="0" xfId="0" applyFont="1" applyBorder="1" applyAlignment="1">
      <alignment horizontal="center" vertical="top"/>
    </xf>
    <xf numFmtId="0" fontId="0" fillId="0" borderId="0" xfId="0" applyFont="1" applyBorder="1" applyAlignment="1" applyProtection="1">
      <alignment horizontal="left" vertical="top" wrapText="1"/>
      <protection locked="0"/>
    </xf>
    <xf numFmtId="0" fontId="0" fillId="0" borderId="0" xfId="0" applyFont="1" applyBorder="1" applyAlignment="1">
      <alignment horizontal="center" vertical="top" wrapText="1"/>
    </xf>
    <xf numFmtId="0" fontId="39" fillId="0" borderId="0" xfId="0" applyFont="1" applyBorder="1" applyAlignment="1">
      <alignment horizontal="center"/>
    </xf>
    <xf numFmtId="0" fontId="45" fillId="2" borderId="1" xfId="0" applyFont="1" applyFill="1" applyBorder="1" applyAlignment="1" applyProtection="1">
      <alignment horizontal="center" vertical="center" wrapText="1"/>
    </xf>
    <xf numFmtId="166" fontId="45" fillId="2" borderId="1" xfId="0" applyNumberFormat="1" applyFont="1" applyFill="1" applyBorder="1" applyAlignment="1" applyProtection="1">
      <alignment horizontal="center" vertical="center" wrapText="1"/>
    </xf>
    <xf numFmtId="1" fontId="45" fillId="2" borderId="1" xfId="0" applyNumberFormat="1" applyFont="1" applyFill="1" applyBorder="1" applyAlignment="1" applyProtection="1">
      <alignment horizontal="center" vertical="center" wrapText="1"/>
    </xf>
    <xf numFmtId="164" fontId="45" fillId="2" borderId="1" xfId="0" applyNumberFormat="1" applyFont="1" applyFill="1" applyBorder="1" applyAlignment="1" applyProtection="1">
      <alignment horizontal="center" vertical="center" wrapText="1"/>
    </xf>
    <xf numFmtId="167" fontId="45" fillId="2" borderId="1" xfId="0" applyNumberFormat="1" applyFont="1" applyFill="1" applyBorder="1" applyAlignment="1" applyProtection="1">
      <alignment horizontal="center" vertical="center" wrapText="1"/>
    </xf>
    <xf numFmtId="49" fontId="45" fillId="2" borderId="1" xfId="0" applyNumberFormat="1" applyFont="1" applyFill="1" applyBorder="1" applyAlignment="1" applyProtection="1">
      <alignment horizontal="center" vertical="center" wrapText="1"/>
    </xf>
    <xf numFmtId="0" fontId="46" fillId="0" borderId="0" xfId="0" applyFont="1" applyAlignment="1">
      <alignment vertical="center"/>
    </xf>
    <xf numFmtId="0" fontId="45" fillId="2" borderId="5" xfId="0" applyFont="1" applyFill="1" applyBorder="1" applyAlignment="1" applyProtection="1">
      <alignment horizontal="center" vertical="center" wrapText="1"/>
    </xf>
    <xf numFmtId="0" fontId="45" fillId="2" borderId="5" xfId="0" applyFont="1" applyFill="1" applyBorder="1" applyAlignment="1" applyProtection="1">
      <alignment horizontal="left" vertical="center" wrapText="1"/>
    </xf>
    <xf numFmtId="164" fontId="45" fillId="2" borderId="5" xfId="0" applyNumberFormat="1" applyFont="1" applyFill="1" applyBorder="1" applyAlignment="1" applyProtection="1">
      <alignment horizontal="center" vertical="center" wrapText="1"/>
    </xf>
    <xf numFmtId="0" fontId="45" fillId="2" borderId="5" xfId="0" applyFont="1" applyFill="1" applyBorder="1" applyAlignment="1" applyProtection="1">
      <alignment horizontal="center" vertical="center"/>
    </xf>
    <xf numFmtId="0" fontId="46" fillId="0" borderId="0" xfId="0" applyFont="1" applyBorder="1" applyAlignment="1">
      <alignment vertical="center"/>
    </xf>
    <xf numFmtId="166" fontId="45" fillId="2" borderId="6" xfId="0" applyNumberFormat="1" applyFont="1" applyFill="1" applyBorder="1" applyAlignment="1" applyProtection="1">
      <alignment horizontal="center" vertical="center" wrapText="1"/>
    </xf>
    <xf numFmtId="0" fontId="0" fillId="0" borderId="0" xfId="0" applyFont="1" applyAlignment="1"/>
    <xf numFmtId="0" fontId="46" fillId="0" borderId="0" xfId="0" applyFont="1" applyAlignment="1"/>
    <xf numFmtId="164" fontId="0" fillId="0" borderId="0" xfId="0" applyNumberFormat="1" applyFont="1" applyAlignment="1"/>
    <xf numFmtId="164" fontId="51" fillId="0" borderId="0" xfId="0" applyNumberFormat="1" applyFont="1" applyBorder="1" applyAlignment="1"/>
    <xf numFmtId="164" fontId="37" fillId="0" borderId="0" xfId="0" applyNumberFormat="1" applyFont="1" applyBorder="1"/>
    <xf numFmtId="164" fontId="37" fillId="0" borderId="0" xfId="0" applyNumberFormat="1" applyFont="1" applyBorder="1" applyAlignment="1"/>
    <xf numFmtId="0" fontId="0" fillId="4" borderId="0" xfId="0" applyFont="1" applyFill="1" applyBorder="1" applyAlignment="1"/>
    <xf numFmtId="0" fontId="49" fillId="4" borderId="5" xfId="0" applyFont="1" applyFill="1" applyBorder="1" applyAlignment="1"/>
    <xf numFmtId="0" fontId="49" fillId="4" borderId="0" xfId="0" applyFont="1" applyFill="1" applyBorder="1" applyAlignment="1"/>
    <xf numFmtId="0" fontId="37" fillId="4" borderId="5" xfId="0" applyFont="1" applyFill="1" applyBorder="1" applyAlignment="1">
      <alignment horizontal="center" vertical="top"/>
    </xf>
    <xf numFmtId="0" fontId="36" fillId="4" borderId="5" xfId="0" applyFont="1" applyFill="1" applyBorder="1" applyAlignment="1">
      <alignment horizontal="center" vertical="top" wrapText="1"/>
    </xf>
    <xf numFmtId="0" fontId="35" fillId="4" borderId="5" xfId="0" applyFont="1" applyFill="1" applyBorder="1" applyAlignment="1">
      <alignment horizontal="center" vertical="top" wrapText="1"/>
    </xf>
    <xf numFmtId="0" fontId="36" fillId="4" borderId="5" xfId="0" applyFont="1" applyFill="1" applyBorder="1" applyAlignment="1">
      <alignment horizontal="center"/>
    </xf>
    <xf numFmtId="0" fontId="0" fillId="4" borderId="5" xfId="0" applyFont="1" applyFill="1" applyBorder="1" applyAlignment="1">
      <alignment horizontal="center"/>
    </xf>
    <xf numFmtId="0" fontId="36" fillId="4" borderId="5" xfId="0" applyFont="1" applyFill="1" applyBorder="1" applyAlignment="1">
      <alignment wrapText="1"/>
    </xf>
    <xf numFmtId="164" fontId="37" fillId="4" borderId="5" xfId="0" applyNumberFormat="1" applyFont="1" applyFill="1" applyBorder="1"/>
    <xf numFmtId="0" fontId="36" fillId="4" borderId="5" xfId="0" applyFont="1" applyFill="1" applyBorder="1"/>
    <xf numFmtId="0" fontId="36" fillId="4" borderId="5" xfId="0" applyFont="1" applyFill="1" applyBorder="1" applyAlignment="1">
      <alignment horizontal="center" wrapText="1"/>
    </xf>
    <xf numFmtId="0" fontId="0" fillId="4" borderId="5" xfId="0" applyFont="1" applyFill="1" applyBorder="1" applyAlignment="1"/>
    <xf numFmtId="0" fontId="38" fillId="4" borderId="5" xfId="0" applyFont="1" applyFill="1" applyBorder="1" applyAlignment="1">
      <alignment horizontal="center"/>
    </xf>
    <xf numFmtId="0" fontId="18" fillId="4" borderId="5" xfId="0" applyFont="1" applyFill="1" applyBorder="1" applyAlignment="1">
      <alignment horizontal="center"/>
    </xf>
    <xf numFmtId="0" fontId="35" fillId="4" borderId="5" xfId="0" applyFont="1" applyFill="1" applyBorder="1" applyAlignment="1">
      <alignment wrapText="1"/>
    </xf>
    <xf numFmtId="0" fontId="0" fillId="4" borderId="5" xfId="0" applyFont="1" applyFill="1" applyBorder="1" applyAlignment="1">
      <alignment wrapText="1"/>
    </xf>
    <xf numFmtId="0" fontId="17" fillId="4" borderId="5" xfId="0" applyFont="1" applyFill="1" applyBorder="1" applyAlignment="1">
      <alignment wrapText="1"/>
    </xf>
    <xf numFmtId="0" fontId="17" fillId="4" borderId="5" xfId="0" applyFont="1" applyFill="1" applyBorder="1" applyAlignment="1">
      <alignment horizontal="center"/>
    </xf>
    <xf numFmtId="0" fontId="36" fillId="4" borderId="5" xfId="0" applyFont="1" applyFill="1" applyBorder="1" applyAlignment="1">
      <alignment horizontal="center" vertical="top"/>
    </xf>
    <xf numFmtId="0" fontId="18" fillId="4" borderId="5" xfId="0" applyFont="1" applyFill="1" applyBorder="1" applyAlignment="1">
      <alignment horizontal="center" vertical="top"/>
    </xf>
    <xf numFmtId="0" fontId="0" fillId="0" borderId="0" xfId="0"/>
    <xf numFmtId="0" fontId="56" fillId="0" borderId="0" xfId="0" applyFont="1" applyAlignment="1">
      <alignment vertical="center"/>
    </xf>
    <xf numFmtId="0" fontId="56" fillId="0" borderId="0" xfId="1" applyFont="1" applyAlignment="1">
      <alignment horizontal="center" vertical="center"/>
    </xf>
    <xf numFmtId="0" fontId="56" fillId="0" borderId="0" xfId="1" applyFont="1" applyAlignment="1">
      <alignment horizontal="left" vertical="center" wrapText="1"/>
    </xf>
    <xf numFmtId="0" fontId="56" fillId="0" borderId="0" xfId="1" applyFont="1" applyAlignment="1">
      <alignment vertical="center"/>
    </xf>
    <xf numFmtId="0" fontId="59" fillId="0" borderId="0" xfId="0" applyFont="1" applyAlignment="1">
      <alignment vertical="center"/>
    </xf>
    <xf numFmtId="0" fontId="60" fillId="6" borderId="5" xfId="2" applyFont="1" applyFill="1" applyBorder="1" applyAlignment="1">
      <alignment horizontal="center" vertical="center" wrapText="1"/>
    </xf>
    <xf numFmtId="0" fontId="61" fillId="0" borderId="5" xfId="0" applyFont="1" applyBorder="1" applyAlignment="1"/>
    <xf numFmtId="0" fontId="61" fillId="0" borderId="5" xfId="0" applyFont="1" applyBorder="1" applyAlignment="1">
      <alignment horizontal="center"/>
    </xf>
    <xf numFmtId="0" fontId="61" fillId="0" borderId="5" xfId="0" applyFont="1" applyBorder="1" applyAlignment="1">
      <alignment wrapText="1"/>
    </xf>
    <xf numFmtId="164" fontId="61" fillId="0" borderId="5" xfId="0" applyNumberFormat="1" applyFont="1" applyBorder="1" applyAlignment="1"/>
    <xf numFmtId="0" fontId="47" fillId="3" borderId="5" xfId="2" applyFont="1" applyFill="1" applyBorder="1" applyAlignment="1">
      <alignment horizontal="left" vertical="center" wrapText="1"/>
    </xf>
    <xf numFmtId="0" fontId="61" fillId="0" borderId="5" xfId="0" applyFont="1" applyFill="1" applyBorder="1" applyAlignment="1">
      <alignment horizontal="center"/>
    </xf>
    <xf numFmtId="0" fontId="0" fillId="0" borderId="5" xfId="0" applyBorder="1" applyAlignment="1">
      <alignment horizontal="center"/>
    </xf>
    <xf numFmtId="0" fontId="61" fillId="0" borderId="5" xfId="0" applyFont="1" applyFill="1" applyBorder="1" applyAlignment="1">
      <alignment wrapText="1"/>
    </xf>
    <xf numFmtId="0" fontId="0" fillId="0" borderId="0" xfId="0" applyAlignment="1">
      <alignment horizontal="center"/>
    </xf>
    <xf numFmtId="0" fontId="0" fillId="0" borderId="0" xfId="0" applyAlignment="1">
      <alignment wrapText="1"/>
    </xf>
    <xf numFmtId="0" fontId="52" fillId="0" borderId="0" xfId="0" applyFont="1" applyAlignment="1"/>
    <xf numFmtId="0" fontId="62" fillId="0" borderId="0" xfId="0" applyFont="1" applyAlignment="1">
      <alignment horizontal="center"/>
    </xf>
    <xf numFmtId="0" fontId="62" fillId="0" borderId="30" xfId="0" applyFont="1" applyBorder="1" applyAlignment="1">
      <alignment horizontal="center"/>
    </xf>
    <xf numFmtId="164" fontId="58" fillId="5" borderId="30" xfId="0" applyNumberFormat="1" applyFont="1" applyFill="1" applyBorder="1" applyAlignment="1">
      <alignment horizontal="left"/>
    </xf>
    <xf numFmtId="0" fontId="64" fillId="0" borderId="0" xfId="0" applyFont="1" applyAlignment="1"/>
    <xf numFmtId="0" fontId="62" fillId="0" borderId="0" xfId="0" applyFont="1" applyAlignment="1"/>
    <xf numFmtId="0" fontId="65" fillId="0" borderId="0" xfId="0" applyFont="1" applyAlignment="1"/>
    <xf numFmtId="0" fontId="0" fillId="0" borderId="0" xfId="0" applyFont="1" applyAlignment="1"/>
    <xf numFmtId="0" fontId="0" fillId="0" borderId="0" xfId="0" applyFont="1" applyAlignment="1"/>
    <xf numFmtId="0" fontId="66" fillId="7" borderId="5" xfId="0" applyFont="1" applyFill="1" applyBorder="1" applyAlignment="1">
      <alignment horizontal="center" vertical="center" wrapText="1"/>
    </xf>
    <xf numFmtId="0" fontId="6" fillId="0" borderId="1" xfId="0" applyFont="1" applyFill="1" applyBorder="1" applyAlignment="1">
      <alignment horizontal="center"/>
    </xf>
    <xf numFmtId="0" fontId="0" fillId="0" borderId="0" xfId="0" applyFont="1" applyAlignment="1"/>
    <xf numFmtId="0" fontId="0" fillId="0" borderId="0" xfId="0" applyFont="1" applyAlignment="1"/>
    <xf numFmtId="0" fontId="36" fillId="4" borderId="5" xfId="0" applyFont="1" applyFill="1" applyBorder="1" applyAlignment="1" applyProtection="1">
      <alignment vertical="center" wrapText="1"/>
      <protection locked="0"/>
    </xf>
    <xf numFmtId="0" fontId="17" fillId="4" borderId="5" xfId="0" applyFont="1" applyFill="1" applyBorder="1" applyAlignment="1" applyProtection="1">
      <alignment vertical="center" wrapText="1"/>
      <protection locked="0"/>
    </xf>
    <xf numFmtId="0" fontId="18" fillId="4" borderId="5" xfId="0" applyFont="1" applyFill="1" applyBorder="1" applyAlignment="1" applyProtection="1">
      <alignment vertical="center" wrapText="1"/>
      <protection locked="0"/>
    </xf>
    <xf numFmtId="164" fontId="37" fillId="4" borderId="5" xfId="0" applyNumberFormat="1" applyFont="1" applyFill="1" applyBorder="1" applyAlignment="1">
      <alignment horizontal="left"/>
    </xf>
    <xf numFmtId="166" fontId="0" fillId="0" borderId="1" xfId="0" applyNumberFormat="1" applyFont="1" applyFill="1" applyBorder="1" applyAlignment="1">
      <alignment horizontal="left" vertical="center" wrapText="1"/>
    </xf>
    <xf numFmtId="0" fontId="36" fillId="0" borderId="5" xfId="0" applyFont="1" applyFill="1" applyBorder="1" applyAlignment="1">
      <alignment horizontal="center" vertical="top"/>
    </xf>
    <xf numFmtId="0" fontId="49" fillId="0" borderId="5" xfId="0" applyFont="1" applyFill="1" applyBorder="1" applyAlignment="1"/>
    <xf numFmtId="0" fontId="37" fillId="0" borderId="5" xfId="0" applyFont="1" applyFill="1" applyBorder="1" applyAlignment="1">
      <alignment horizontal="center" vertical="top"/>
    </xf>
    <xf numFmtId="0" fontId="36" fillId="0" borderId="5" xfId="0" applyFont="1" applyFill="1" applyBorder="1" applyAlignment="1">
      <alignment horizontal="center" vertical="top" wrapText="1"/>
    </xf>
    <xf numFmtId="0" fontId="17" fillId="0" borderId="5" xfId="0" applyFont="1" applyFill="1" applyBorder="1" applyAlignment="1" applyProtection="1">
      <alignment vertical="center" wrapText="1"/>
      <protection locked="0"/>
    </xf>
    <xf numFmtId="0" fontId="36" fillId="0" borderId="5" xfId="0" applyFont="1" applyFill="1" applyBorder="1" applyAlignment="1">
      <alignment horizontal="center"/>
    </xf>
    <xf numFmtId="0" fontId="0" fillId="0" borderId="5" xfId="0" applyFont="1" applyFill="1" applyBorder="1" applyAlignment="1">
      <alignment horizontal="center"/>
    </xf>
    <xf numFmtId="0" fontId="36" fillId="0" borderId="5" xfId="0" applyFont="1" applyFill="1" applyBorder="1" applyAlignment="1">
      <alignment wrapText="1"/>
    </xf>
    <xf numFmtId="164" fontId="37" fillId="0" borderId="5" xfId="0" applyNumberFormat="1" applyFont="1" applyFill="1" applyBorder="1"/>
    <xf numFmtId="0" fontId="0" fillId="0" borderId="5" xfId="0" applyFont="1" applyFill="1" applyBorder="1" applyAlignment="1"/>
    <xf numFmtId="0" fontId="36" fillId="0" borderId="5" xfId="0" applyFont="1" applyFill="1" applyBorder="1"/>
    <xf numFmtId="0" fontId="36" fillId="0" borderId="5" xfId="0" applyFont="1" applyFill="1" applyBorder="1" applyAlignment="1">
      <alignment horizontal="center" wrapText="1"/>
    </xf>
    <xf numFmtId="164" fontId="37" fillId="0" borderId="5" xfId="0" applyNumberFormat="1" applyFont="1" applyFill="1" applyBorder="1" applyAlignment="1">
      <alignment horizontal="left"/>
    </xf>
    <xf numFmtId="0" fontId="38" fillId="0" borderId="5" xfId="0" applyFont="1" applyFill="1" applyBorder="1" applyAlignment="1">
      <alignment horizontal="center"/>
    </xf>
    <xf numFmtId="0" fontId="36" fillId="0" borderId="5" xfId="0" applyFont="1" applyFill="1" applyBorder="1" applyAlignment="1" applyProtection="1">
      <alignment vertical="center" wrapText="1"/>
      <protection locked="0"/>
    </xf>
    <xf numFmtId="0" fontId="35" fillId="0" borderId="5" xfId="0" applyFont="1" applyFill="1" applyBorder="1" applyAlignment="1">
      <alignment horizontal="center" vertical="top" wrapText="1"/>
    </xf>
    <xf numFmtId="0" fontId="17" fillId="0" borderId="5" xfId="0" applyFont="1" applyFill="1" applyBorder="1" applyAlignment="1">
      <alignment horizontal="center"/>
    </xf>
    <xf numFmtId="0" fontId="16" fillId="0" borderId="5" xfId="0" applyFont="1" applyFill="1" applyBorder="1" applyAlignment="1">
      <alignment horizontal="center" vertical="top"/>
    </xf>
    <xf numFmtId="0" fontId="16" fillId="0" borderId="5" xfId="0" applyFont="1" applyFill="1" applyBorder="1" applyAlignment="1">
      <alignment horizontal="center"/>
    </xf>
    <xf numFmtId="0" fontId="0" fillId="0" borderId="0" xfId="0" applyFont="1" applyFill="1" applyBorder="1" applyAlignment="1"/>
    <xf numFmtId="0" fontId="16" fillId="0" borderId="5" xfId="0" applyFont="1" applyFill="1" applyBorder="1" applyAlignment="1" applyProtection="1">
      <alignment vertical="center" wrapText="1"/>
      <protection locked="0"/>
    </xf>
    <xf numFmtId="0" fontId="15" fillId="0" borderId="5" xfId="0" applyFont="1" applyFill="1" applyBorder="1" applyAlignment="1">
      <alignment horizontal="center" vertical="top"/>
    </xf>
    <xf numFmtId="0" fontId="15" fillId="0" borderId="5" xfId="0" applyFont="1" applyFill="1" applyBorder="1" applyAlignment="1" applyProtection="1">
      <alignment vertical="center" wrapText="1"/>
      <protection locked="0"/>
    </xf>
    <xf numFmtId="0" fontId="36" fillId="0" borderId="5" xfId="0" applyFont="1" applyFill="1" applyBorder="1" applyAlignment="1"/>
    <xf numFmtId="0" fontId="15" fillId="0" borderId="5" xfId="0" applyFont="1" applyFill="1" applyBorder="1" applyAlignment="1">
      <alignment horizontal="center"/>
    </xf>
    <xf numFmtId="0" fontId="35" fillId="0" borderId="5" xfId="0" applyFont="1" applyFill="1" applyBorder="1" applyAlignment="1">
      <alignment wrapText="1"/>
    </xf>
    <xf numFmtId="0" fontId="14" fillId="0" borderId="5" xfId="0" applyFont="1" applyFill="1" applyBorder="1" applyAlignment="1" applyProtection="1">
      <alignment vertical="center" wrapText="1"/>
      <protection locked="0"/>
    </xf>
    <xf numFmtId="0" fontId="0" fillId="0" borderId="5" xfId="0" applyFont="1" applyFill="1" applyBorder="1" applyAlignment="1" applyProtection="1">
      <alignment vertical="center" wrapText="1"/>
      <protection locked="0"/>
    </xf>
    <xf numFmtId="44" fontId="54" fillId="0" borderId="5" xfId="6" applyFont="1" applyFill="1" applyBorder="1" applyAlignment="1"/>
    <xf numFmtId="0" fontId="14" fillId="0" borderId="5" xfId="0" applyFont="1" applyFill="1" applyBorder="1" applyAlignment="1">
      <alignment horizontal="center" vertical="top"/>
    </xf>
    <xf numFmtId="0" fontId="14" fillId="0" borderId="5" xfId="0" applyFont="1" applyFill="1" applyBorder="1" applyAlignment="1">
      <alignment horizontal="center"/>
    </xf>
    <xf numFmtId="0" fontId="0" fillId="0" borderId="5" xfId="0" applyFont="1" applyFill="1" applyBorder="1" applyAlignment="1">
      <alignment wrapText="1"/>
    </xf>
    <xf numFmtId="0" fontId="13" fillId="0" borderId="5" xfId="0" applyFont="1" applyFill="1" applyBorder="1" applyAlignment="1">
      <alignment horizontal="center" vertical="top"/>
    </xf>
    <xf numFmtId="0" fontId="49" fillId="0" borderId="0" xfId="0" applyFont="1" applyFill="1" applyAlignment="1"/>
    <xf numFmtId="0" fontId="12" fillId="0" borderId="5" xfId="0" applyFont="1" applyFill="1" applyBorder="1" applyAlignment="1">
      <alignment horizontal="center"/>
    </xf>
    <xf numFmtId="164" fontId="37" fillId="0" borderId="5" xfId="0" applyNumberFormat="1" applyFont="1" applyFill="1" applyBorder="1" applyAlignment="1"/>
    <xf numFmtId="165" fontId="36" fillId="0" borderId="5" xfId="0" applyNumberFormat="1" applyFont="1" applyFill="1" applyBorder="1" applyAlignment="1"/>
    <xf numFmtId="0" fontId="12" fillId="0" borderId="5" xfId="0" applyFont="1" applyFill="1" applyBorder="1" applyAlignment="1" applyProtection="1">
      <alignment vertical="center" wrapText="1"/>
      <protection locked="0"/>
    </xf>
    <xf numFmtId="0" fontId="12" fillId="0" borderId="5" xfId="0" applyFont="1" applyFill="1" applyBorder="1" applyAlignment="1">
      <alignment horizontal="center" vertical="top"/>
    </xf>
    <xf numFmtId="167" fontId="40" fillId="0" borderId="5" xfId="0" applyNumberFormat="1" applyFont="1" applyFill="1" applyBorder="1" applyAlignment="1">
      <alignment horizontal="right"/>
    </xf>
    <xf numFmtId="0" fontId="11" fillId="0" borderId="5" xfId="0" applyFont="1" applyFill="1" applyBorder="1" applyAlignment="1">
      <alignment horizontal="center"/>
    </xf>
    <xf numFmtId="0" fontId="11" fillId="0" borderId="5" xfId="0" applyFont="1" applyFill="1" applyBorder="1" applyAlignment="1">
      <alignment horizontal="center" vertical="top"/>
    </xf>
    <xf numFmtId="0" fontId="0" fillId="0" borderId="5" xfId="0" applyFont="1" applyFill="1" applyBorder="1" applyAlignment="1">
      <alignment horizontal="center" vertical="top"/>
    </xf>
    <xf numFmtId="0" fontId="53" fillId="0" borderId="5" xfId="0" applyFont="1" applyFill="1" applyBorder="1" applyAlignment="1" applyProtection="1">
      <alignment vertical="center" wrapText="1"/>
      <protection locked="0"/>
    </xf>
    <xf numFmtId="0" fontId="10" fillId="0" borderId="5" xfId="0" applyFont="1" applyFill="1" applyBorder="1" applyAlignment="1">
      <alignment horizontal="center" vertical="top" wrapText="1"/>
    </xf>
    <xf numFmtId="44" fontId="0" fillId="0" borderId="5" xfId="4" applyFont="1" applyFill="1" applyBorder="1" applyAlignment="1"/>
    <xf numFmtId="44" fontId="0" fillId="0" borderId="5" xfId="4" applyFont="1" applyFill="1" applyBorder="1" applyAlignment="1">
      <alignment wrapText="1"/>
    </xf>
    <xf numFmtId="0" fontId="10" fillId="0" borderId="5" xfId="0" applyFont="1" applyFill="1" applyBorder="1"/>
    <xf numFmtId="44" fontId="0" fillId="0" borderId="5" xfId="4" applyFont="1" applyFill="1" applyBorder="1" applyAlignment="1">
      <alignment horizontal="center"/>
    </xf>
    <xf numFmtId="44" fontId="0" fillId="0" borderId="5" xfId="6" applyFont="1" applyFill="1" applyBorder="1" applyAlignment="1"/>
    <xf numFmtId="44" fontId="0" fillId="0" borderId="5" xfId="6" applyFont="1" applyFill="1" applyBorder="1" applyAlignment="1">
      <alignment horizontal="left"/>
    </xf>
    <xf numFmtId="0" fontId="53" fillId="0" borderId="5" xfId="0" applyFont="1" applyFill="1" applyBorder="1" applyAlignment="1">
      <alignment wrapText="1"/>
    </xf>
    <xf numFmtId="0" fontId="47" fillId="0" borderId="5" xfId="0" applyFont="1" applyFill="1" applyBorder="1" applyAlignment="1">
      <alignment horizontal="center" vertical="center" wrapText="1"/>
    </xf>
    <xf numFmtId="0" fontId="47" fillId="0" borderId="5" xfId="0" applyFont="1" applyFill="1" applyBorder="1" applyAlignment="1">
      <alignment vertical="center" wrapText="1"/>
    </xf>
    <xf numFmtId="1" fontId="56" fillId="0" borderId="5" xfId="0" applyNumberFormat="1" applyFont="1" applyFill="1" applyBorder="1" applyAlignment="1">
      <alignment horizontal="center" vertical="center" wrapText="1"/>
    </xf>
    <xf numFmtId="0" fontId="47" fillId="0" borderId="5" xfId="0" applyFont="1" applyFill="1" applyBorder="1" applyAlignment="1">
      <alignment horizontal="center" vertical="center"/>
    </xf>
    <xf numFmtId="44" fontId="0" fillId="0" borderId="5" xfId="4" applyFont="1" applyFill="1" applyBorder="1" applyAlignment="1">
      <alignment horizontal="left"/>
    </xf>
    <xf numFmtId="170" fontId="47" fillId="0" borderId="5" xfId="0" applyNumberFormat="1" applyFont="1" applyFill="1" applyBorder="1" applyAlignment="1">
      <alignment horizontal="center" vertical="center" wrapText="1"/>
    </xf>
    <xf numFmtId="0" fontId="47" fillId="0" borderId="5" xfId="2" applyFont="1" applyFill="1" applyBorder="1" applyAlignment="1">
      <alignment horizontal="center" vertical="center" wrapText="1"/>
    </xf>
    <xf numFmtId="0" fontId="6" fillId="0" borderId="1" xfId="0" applyFont="1" applyFill="1" applyBorder="1" applyAlignment="1">
      <alignment horizontal="center" vertical="top"/>
    </xf>
    <xf numFmtId="0" fontId="6" fillId="0" borderId="1" xfId="0" applyFont="1" applyFill="1" applyBorder="1" applyAlignment="1">
      <alignment horizontal="center" vertical="center" wrapText="1"/>
    </xf>
    <xf numFmtId="0" fontId="6" fillId="0" borderId="1" xfId="0" applyFont="1" applyFill="1" applyBorder="1" applyAlignment="1" applyProtection="1">
      <alignment vertical="center" wrapText="1"/>
      <protection locked="0"/>
    </xf>
    <xf numFmtId="0" fontId="6" fillId="0" borderId="1" xfId="0" applyFont="1" applyFill="1" applyBorder="1" applyAlignment="1">
      <alignment horizontal="center" wrapText="1"/>
    </xf>
    <xf numFmtId="0" fontId="56" fillId="0" borderId="5" xfId="0" applyFont="1" applyFill="1" applyBorder="1" applyAlignment="1">
      <alignment horizontal="center" vertical="center" wrapText="1"/>
    </xf>
    <xf numFmtId="0" fontId="6" fillId="0" borderId="1" xfId="0" applyFont="1" applyFill="1" applyBorder="1" applyAlignment="1">
      <alignment wrapText="1"/>
    </xf>
    <xf numFmtId="169" fontId="47" fillId="0" borderId="5" xfId="4" applyNumberFormat="1" applyFont="1" applyFill="1" applyBorder="1" applyAlignment="1" applyProtection="1">
      <alignment horizontal="left" vertical="center"/>
    </xf>
    <xf numFmtId="169" fontId="0" fillId="0" borderId="5" xfId="0" applyNumberFormat="1" applyFill="1" applyBorder="1"/>
    <xf numFmtId="0" fontId="0" fillId="0" borderId="5" xfId="0" applyFill="1" applyBorder="1"/>
    <xf numFmtId="0" fontId="47" fillId="0" borderId="22" xfId="2" applyFont="1" applyFill="1" applyBorder="1" applyAlignment="1">
      <alignment horizontal="center" vertical="center" wrapText="1"/>
    </xf>
    <xf numFmtId="0" fontId="6" fillId="0" borderId="6" xfId="0" applyFont="1" applyFill="1" applyBorder="1" applyAlignment="1">
      <alignment horizontal="center" vertical="top"/>
    </xf>
    <xf numFmtId="0" fontId="6" fillId="0" borderId="6" xfId="0" applyFont="1" applyFill="1" applyBorder="1" applyAlignment="1">
      <alignment horizontal="center" vertical="center" wrapText="1"/>
    </xf>
    <xf numFmtId="0" fontId="6" fillId="0" borderId="6" xfId="0" applyFont="1" applyFill="1" applyBorder="1" applyAlignment="1" applyProtection="1">
      <alignment vertical="center" wrapText="1"/>
      <protection locked="0"/>
    </xf>
    <xf numFmtId="0" fontId="6" fillId="0" borderId="6" xfId="0" applyFont="1" applyFill="1" applyBorder="1" applyAlignment="1">
      <alignment horizontal="center" wrapText="1"/>
    </xf>
    <xf numFmtId="0" fontId="47" fillId="0" borderId="22" xfId="0" applyFont="1" applyFill="1" applyBorder="1" applyAlignment="1">
      <alignment horizontal="center" vertical="center" wrapText="1"/>
    </xf>
    <xf numFmtId="0" fontId="0" fillId="0" borderId="22" xfId="0" applyFont="1" applyFill="1" applyBorder="1" applyAlignment="1">
      <alignment horizontal="center" vertical="center"/>
    </xf>
    <xf numFmtId="0" fontId="56" fillId="0" borderId="22" xfId="0" applyFont="1" applyFill="1" applyBorder="1" applyAlignment="1">
      <alignment horizontal="center" vertical="center" wrapText="1"/>
    </xf>
    <xf numFmtId="0" fontId="6" fillId="0" borderId="6" xfId="0" applyFont="1" applyFill="1" applyBorder="1" applyAlignment="1">
      <alignment horizontal="center"/>
    </xf>
    <xf numFmtId="0" fontId="6" fillId="0" borderId="6" xfId="0" applyFont="1" applyFill="1" applyBorder="1" applyAlignment="1">
      <alignment wrapText="1"/>
    </xf>
    <xf numFmtId="0" fontId="0" fillId="0" borderId="22" xfId="0" applyFont="1" applyFill="1" applyBorder="1" applyAlignment="1">
      <alignment horizontal="center"/>
    </xf>
    <xf numFmtId="44" fontId="0" fillId="0" borderId="22" xfId="4" applyFont="1" applyFill="1" applyBorder="1" applyAlignment="1"/>
    <xf numFmtId="170" fontId="47" fillId="0" borderId="22" xfId="0" applyNumberFormat="1" applyFont="1" applyFill="1" applyBorder="1" applyAlignment="1">
      <alignment horizontal="center" vertical="center" wrapText="1"/>
    </xf>
    <xf numFmtId="169" fontId="47" fillId="0" borderId="22" xfId="4" applyNumberFormat="1" applyFont="1" applyFill="1" applyBorder="1" applyAlignment="1" applyProtection="1">
      <alignment horizontal="left" vertical="center"/>
    </xf>
    <xf numFmtId="0" fontId="10" fillId="0" borderId="22" xfId="0" applyFont="1" applyFill="1" applyBorder="1"/>
    <xf numFmtId="44" fontId="0" fillId="0" borderId="22" xfId="4" applyFont="1" applyFill="1" applyBorder="1" applyAlignment="1">
      <alignment horizontal="center"/>
    </xf>
    <xf numFmtId="44" fontId="0" fillId="0" borderId="22" xfId="4" applyFont="1" applyFill="1" applyBorder="1" applyAlignment="1">
      <alignment horizontal="left"/>
    </xf>
    <xf numFmtId="0" fontId="0" fillId="0" borderId="22" xfId="0" applyFill="1" applyBorder="1"/>
    <xf numFmtId="0" fontId="38" fillId="0" borderId="22" xfId="0" applyFont="1" applyFill="1" applyBorder="1" applyAlignment="1">
      <alignment horizontal="center"/>
    </xf>
    <xf numFmtId="0" fontId="6" fillId="0" borderId="5" xfId="0" applyFont="1" applyFill="1" applyBorder="1" applyAlignment="1">
      <alignment horizontal="center" vertical="top"/>
    </xf>
    <xf numFmtId="0" fontId="6" fillId="0" borderId="5" xfId="0" applyFont="1" applyFill="1" applyBorder="1" applyAlignment="1">
      <alignment horizontal="center" vertical="center" wrapText="1"/>
    </xf>
    <xf numFmtId="0" fontId="0" fillId="0" borderId="5" xfId="0" applyFont="1" applyFill="1" applyBorder="1" applyAlignment="1">
      <alignment horizontal="center" wrapText="1"/>
    </xf>
    <xf numFmtId="0" fontId="6" fillId="0" borderId="5" xfId="0" applyFont="1" applyFill="1" applyBorder="1" applyAlignment="1">
      <alignment wrapText="1"/>
    </xf>
    <xf numFmtId="0" fontId="6" fillId="0" borderId="5" xfId="0" applyFont="1" applyFill="1" applyBorder="1" applyAlignment="1">
      <alignment horizontal="center"/>
    </xf>
    <xf numFmtId="44" fontId="0" fillId="0" borderId="5" xfId="0" applyNumberFormat="1" applyFont="1" applyFill="1" applyBorder="1" applyAlignment="1"/>
    <xf numFmtId="0" fontId="36" fillId="0" borderId="2" xfId="0" applyFont="1" applyFill="1" applyBorder="1" applyAlignment="1">
      <alignment horizontal="center" vertical="top"/>
    </xf>
    <xf numFmtId="0" fontId="36" fillId="0" borderId="3" xfId="0" applyFont="1" applyFill="1" applyBorder="1" applyAlignment="1">
      <alignment horizontal="center" vertical="top"/>
    </xf>
    <xf numFmtId="0" fontId="36" fillId="0" borderId="1" xfId="0" applyFont="1" applyFill="1" applyBorder="1" applyAlignment="1">
      <alignment horizontal="center" vertical="center"/>
    </xf>
    <xf numFmtId="0" fontId="36" fillId="0" borderId="1" xfId="0" applyFont="1" applyFill="1" applyBorder="1" applyAlignment="1" applyProtection="1">
      <alignment horizontal="left" vertical="center" wrapText="1"/>
      <protection locked="0"/>
    </xf>
    <xf numFmtId="0" fontId="36" fillId="0" borderId="1" xfId="0" applyFont="1" applyFill="1" applyBorder="1" applyAlignment="1">
      <alignment horizontal="center" wrapText="1"/>
    </xf>
    <xf numFmtId="0" fontId="36" fillId="0" borderId="1" xfId="0" applyFont="1" applyFill="1" applyBorder="1" applyAlignment="1">
      <alignment horizontal="center"/>
    </xf>
    <xf numFmtId="0" fontId="36" fillId="0" borderId="1" xfId="0" applyFont="1" applyFill="1" applyBorder="1" applyAlignment="1">
      <alignment wrapText="1"/>
    </xf>
    <xf numFmtId="164" fontId="37" fillId="0" borderId="1" xfId="0" applyNumberFormat="1" applyFont="1" applyFill="1" applyBorder="1"/>
    <xf numFmtId="0" fontId="36" fillId="0" borderId="1" xfId="0" applyFont="1" applyFill="1" applyBorder="1"/>
    <xf numFmtId="164" fontId="37" fillId="0" borderId="1" xfId="0" applyNumberFormat="1" applyFont="1" applyFill="1" applyBorder="1" applyAlignment="1">
      <alignment horizontal="center"/>
    </xf>
    <xf numFmtId="0" fontId="34" fillId="0" borderId="1" xfId="0" applyFont="1" applyFill="1" applyBorder="1" applyAlignment="1">
      <alignment horizontal="center"/>
    </xf>
    <xf numFmtId="0" fontId="34" fillId="0" borderId="1" xfId="0" applyFont="1" applyFill="1" applyBorder="1" applyAlignment="1" applyProtection="1">
      <alignment horizontal="left" vertical="center" wrapText="1"/>
      <protection locked="0"/>
    </xf>
    <xf numFmtId="0" fontId="34" fillId="0" borderId="2" xfId="0" applyFont="1" applyFill="1" applyBorder="1" applyAlignment="1">
      <alignment horizontal="center" vertical="top"/>
    </xf>
    <xf numFmtId="0" fontId="38" fillId="0" borderId="1" xfId="0" applyFont="1" applyFill="1" applyBorder="1" applyAlignment="1">
      <alignment horizontal="center"/>
    </xf>
    <xf numFmtId="0" fontId="34" fillId="0" borderId="1" xfId="0" applyFont="1" applyFill="1" applyBorder="1" applyAlignment="1">
      <alignment wrapText="1"/>
    </xf>
    <xf numFmtId="0" fontId="33" fillId="0" borderId="2" xfId="0" applyFont="1" applyFill="1" applyBorder="1" applyAlignment="1">
      <alignment horizontal="center" vertical="top"/>
    </xf>
    <xf numFmtId="0" fontId="32" fillId="0" borderId="2" xfId="0" applyFont="1" applyFill="1" applyBorder="1" applyAlignment="1">
      <alignment horizontal="center" vertical="top"/>
    </xf>
    <xf numFmtId="0" fontId="32" fillId="0" borderId="1" xfId="0" applyFont="1" applyFill="1" applyBorder="1" applyAlignment="1">
      <alignment horizontal="center"/>
    </xf>
    <xf numFmtId="0" fontId="32" fillId="0" borderId="1" xfId="0" applyFont="1" applyFill="1" applyBorder="1" applyAlignment="1" applyProtection="1">
      <alignment horizontal="left" vertical="center" wrapText="1"/>
      <protection locked="0"/>
    </xf>
    <xf numFmtId="0" fontId="36" fillId="0" borderId="1" xfId="0" applyFont="1" applyFill="1" applyBorder="1" applyAlignment="1">
      <alignment horizontal="center" vertical="center" wrapText="1"/>
    </xf>
    <xf numFmtId="0" fontId="37" fillId="0" borderId="1" xfId="0" applyFont="1" applyFill="1" applyBorder="1"/>
    <xf numFmtId="0" fontId="35" fillId="0" borderId="1" xfId="0" applyFont="1" applyFill="1" applyBorder="1" applyAlignment="1">
      <alignment wrapText="1"/>
    </xf>
    <xf numFmtId="0" fontId="31" fillId="0" borderId="2" xfId="0" applyFont="1" applyFill="1" applyBorder="1" applyAlignment="1">
      <alignment horizontal="center" vertical="top"/>
    </xf>
    <xf numFmtId="0" fontId="31" fillId="0" borderId="1" xfId="0" applyFont="1" applyFill="1" applyBorder="1" applyAlignment="1" applyProtection="1">
      <alignment horizontal="left" vertical="center" wrapText="1"/>
      <protection locked="0"/>
    </xf>
    <xf numFmtId="0" fontId="30" fillId="0" borderId="1" xfId="0" applyFont="1" applyFill="1" applyBorder="1" applyAlignment="1" applyProtection="1">
      <alignment horizontal="left" vertical="center" wrapText="1"/>
      <protection locked="0"/>
    </xf>
    <xf numFmtId="0" fontId="38" fillId="0" borderId="38" xfId="0" applyFont="1" applyFill="1" applyBorder="1" applyAlignment="1">
      <alignment horizontal="center" wrapText="1"/>
    </xf>
    <xf numFmtId="0" fontId="30" fillId="0" borderId="2" xfId="0" applyFont="1" applyFill="1" applyBorder="1" applyAlignment="1">
      <alignment horizontal="center" vertical="top"/>
    </xf>
    <xf numFmtId="0" fontId="30" fillId="0" borderId="1" xfId="0" applyFont="1" applyFill="1" applyBorder="1" applyAlignment="1">
      <alignment wrapText="1"/>
    </xf>
    <xf numFmtId="0" fontId="29" fillId="0" borderId="1" xfId="0" applyFont="1" applyFill="1" applyBorder="1" applyAlignment="1" applyProtection="1">
      <alignment horizontal="left" vertical="center" wrapText="1"/>
      <protection locked="0"/>
    </xf>
    <xf numFmtId="0" fontId="29" fillId="0" borderId="1" xfId="0" applyFont="1" applyFill="1" applyBorder="1" applyAlignment="1">
      <alignment horizontal="center"/>
    </xf>
    <xf numFmtId="164" fontId="58" fillId="0" borderId="1" xfId="8" applyNumberFormat="1" applyFont="1" applyFill="1" applyBorder="1" applyAlignment="1">
      <alignment vertical="center"/>
    </xf>
    <xf numFmtId="164" fontId="58" fillId="0" borderId="1" xfId="0" applyNumberFormat="1" applyFont="1" applyFill="1" applyBorder="1" applyAlignment="1">
      <alignment vertical="center"/>
    </xf>
    <xf numFmtId="44" fontId="58" fillId="0" borderId="1" xfId="0" applyNumberFormat="1" applyFont="1" applyFill="1" applyBorder="1" applyAlignment="1">
      <alignment vertical="center"/>
    </xf>
    <xf numFmtId="164" fontId="58" fillId="0" borderId="1" xfId="0" applyNumberFormat="1" applyFont="1" applyFill="1" applyBorder="1" applyAlignment="1">
      <alignment horizontal="center" vertical="center"/>
    </xf>
    <xf numFmtId="0" fontId="54" fillId="0" borderId="1" xfId="0" applyFont="1" applyFill="1" applyBorder="1" applyAlignment="1" applyProtection="1">
      <alignment horizontal="left" vertical="center" wrapText="1"/>
      <protection locked="0"/>
    </xf>
    <xf numFmtId="164" fontId="55" fillId="0" borderId="1" xfId="0" applyNumberFormat="1" applyFont="1" applyFill="1" applyBorder="1"/>
    <xf numFmtId="164" fontId="55" fillId="0" borderId="21" xfId="0" applyNumberFormat="1" applyFont="1" applyFill="1" applyBorder="1"/>
    <xf numFmtId="0" fontId="29" fillId="0" borderId="2" xfId="0" applyFont="1" applyFill="1" applyBorder="1" applyAlignment="1">
      <alignment horizontal="center" vertical="top"/>
    </xf>
    <xf numFmtId="0" fontId="36" fillId="0" borderId="1" xfId="0" applyFont="1" applyFill="1" applyBorder="1" applyAlignment="1">
      <alignment horizontal="center" vertical="top"/>
    </xf>
    <xf numFmtId="44" fontId="58" fillId="0" borderId="1" xfId="8" applyNumberFormat="1" applyFont="1" applyFill="1" applyBorder="1" applyAlignment="1">
      <alignment vertical="center"/>
    </xf>
    <xf numFmtId="164" fontId="52" fillId="0" borderId="1" xfId="0" applyNumberFormat="1" applyFont="1" applyFill="1" applyBorder="1" applyAlignment="1">
      <alignment horizontal="center" vertical="center"/>
    </xf>
    <xf numFmtId="164" fontId="37" fillId="0" borderId="6" xfId="0" applyNumberFormat="1" applyFont="1" applyFill="1" applyBorder="1"/>
    <xf numFmtId="0" fontId="36" fillId="0" borderId="2" xfId="0" applyFont="1" applyFill="1" applyBorder="1" applyAlignment="1">
      <alignment horizontal="center"/>
    </xf>
    <xf numFmtId="164" fontId="37" fillId="0" borderId="3" xfId="0" applyNumberFormat="1" applyFont="1" applyFill="1" applyBorder="1"/>
    <xf numFmtId="164" fontId="37" fillId="0" borderId="4" xfId="0" applyNumberFormat="1" applyFont="1" applyFill="1" applyBorder="1"/>
    <xf numFmtId="0" fontId="54" fillId="0" borderId="1" xfId="0" applyFont="1" applyFill="1" applyBorder="1" applyAlignment="1">
      <alignment horizontal="center" wrapText="1"/>
    </xf>
    <xf numFmtId="0" fontId="28" fillId="0" borderId="1" xfId="0" applyFont="1" applyFill="1" applyBorder="1" applyAlignment="1" applyProtection="1">
      <alignment horizontal="left" vertical="center" wrapText="1"/>
      <protection locked="0"/>
    </xf>
    <xf numFmtId="0" fontId="28" fillId="0" borderId="1" xfId="0" applyFont="1" applyFill="1" applyBorder="1" applyAlignment="1">
      <alignment horizontal="center"/>
    </xf>
    <xf numFmtId="0" fontId="28" fillId="0" borderId="2" xfId="0" applyFont="1" applyFill="1" applyBorder="1" applyAlignment="1">
      <alignment horizontal="center" vertical="top"/>
    </xf>
    <xf numFmtId="0" fontId="28" fillId="0" borderId="1" xfId="0" applyFont="1" applyFill="1" applyBorder="1" applyAlignment="1">
      <alignment wrapText="1"/>
    </xf>
    <xf numFmtId="0" fontId="27" fillId="0" borderId="1" xfId="0" applyFont="1" applyFill="1" applyBorder="1" applyAlignment="1">
      <alignment horizontal="center" wrapText="1"/>
    </xf>
    <xf numFmtId="0" fontId="36" fillId="0" borderId="6" xfId="0" applyFont="1" applyFill="1" applyBorder="1" applyAlignment="1">
      <alignment horizontal="center"/>
    </xf>
    <xf numFmtId="0" fontId="36" fillId="0" borderId="3" xfId="0" applyFont="1" applyFill="1" applyBorder="1" applyAlignment="1">
      <alignment horizontal="center"/>
    </xf>
    <xf numFmtId="0" fontId="36" fillId="0" borderId="4" xfId="0" applyFont="1" applyFill="1" applyBorder="1" applyAlignment="1">
      <alignment horizontal="center"/>
    </xf>
    <xf numFmtId="0" fontId="27" fillId="0" borderId="2" xfId="0" applyFont="1" applyFill="1" applyBorder="1" applyAlignment="1">
      <alignment horizontal="center" vertical="top"/>
    </xf>
    <xf numFmtId="0" fontId="26" fillId="0" borderId="1" xfId="0" applyFont="1" applyFill="1" applyBorder="1" applyAlignment="1" applyProtection="1">
      <alignment horizontal="left" vertical="center" wrapText="1"/>
      <protection locked="0"/>
    </xf>
    <xf numFmtId="0" fontId="36" fillId="0" borderId="5" xfId="0" applyFont="1" applyFill="1" applyBorder="1" applyAlignment="1" applyProtection="1">
      <alignment horizontal="left" vertical="center" wrapText="1"/>
      <protection locked="0"/>
    </xf>
    <xf numFmtId="0" fontId="26" fillId="0" borderId="1" xfId="0" applyFont="1" applyFill="1" applyBorder="1" applyAlignment="1">
      <alignment horizontal="center"/>
    </xf>
    <xf numFmtId="0" fontId="26" fillId="0" borderId="2" xfId="0" applyFont="1" applyFill="1" applyBorder="1" applyAlignment="1">
      <alignment horizontal="center" vertical="top"/>
    </xf>
    <xf numFmtId="164" fontId="37" fillId="0" borderId="1" xfId="0" applyNumberFormat="1" applyFont="1" applyFill="1" applyBorder="1" applyAlignment="1"/>
    <xf numFmtId="0" fontId="25" fillId="0" borderId="2" xfId="0" applyFont="1" applyFill="1" applyBorder="1" applyAlignment="1">
      <alignment horizontal="center" vertical="top"/>
    </xf>
    <xf numFmtId="0" fontId="25" fillId="0" borderId="1" xfId="0" applyFont="1" applyFill="1" applyBorder="1" applyAlignment="1" applyProtection="1">
      <alignment horizontal="left" vertical="center" wrapText="1"/>
      <protection locked="0"/>
    </xf>
    <xf numFmtId="0" fontId="7" fillId="0" borderId="1" xfId="0" applyFont="1" applyFill="1" applyBorder="1" applyAlignment="1" applyProtection="1">
      <alignment horizontal="left" vertical="center" wrapText="1"/>
      <protection locked="0"/>
    </xf>
    <xf numFmtId="0" fontId="25" fillId="0" borderId="1" xfId="0" applyFont="1" applyFill="1" applyBorder="1" applyAlignment="1">
      <alignment horizontal="center"/>
    </xf>
    <xf numFmtId="44" fontId="0" fillId="0" borderId="5" xfId="5" applyFont="1" applyFill="1" applyBorder="1" applyAlignment="1"/>
    <xf numFmtId="168" fontId="0" fillId="0" borderId="5" xfId="5" applyNumberFormat="1" applyFont="1" applyFill="1" applyBorder="1" applyAlignment="1"/>
    <xf numFmtId="168" fontId="0" fillId="0" borderId="5" xfId="0" applyNumberFormat="1" applyFont="1" applyFill="1" applyBorder="1" applyAlignment="1"/>
    <xf numFmtId="0" fontId="4" fillId="0" borderId="1" xfId="1" applyFont="1" applyFill="1" applyBorder="1" applyAlignment="1" applyProtection="1">
      <alignment horizontal="left" vertical="center" wrapText="1"/>
      <protection locked="0"/>
    </xf>
    <xf numFmtId="170" fontId="47" fillId="0" borderId="5" xfId="12" applyNumberFormat="1" applyFont="1" applyFill="1" applyBorder="1" applyAlignment="1">
      <alignment horizontal="center" wrapText="1"/>
    </xf>
    <xf numFmtId="44" fontId="50" fillId="0" borderId="5" xfId="4" applyFill="1" applyBorder="1" applyAlignment="1" applyProtection="1">
      <alignment vertical="center"/>
    </xf>
    <xf numFmtId="164" fontId="37" fillId="0" borderId="1" xfId="0" applyNumberFormat="1" applyFont="1" applyFill="1" applyBorder="1" applyAlignment="1">
      <alignment horizontal="center" vertical="center"/>
    </xf>
    <xf numFmtId="0" fontId="49" fillId="0" borderId="21" xfId="0" applyFont="1" applyFill="1" applyBorder="1" applyAlignment="1"/>
    <xf numFmtId="0" fontId="38" fillId="0" borderId="5" xfId="0" applyFont="1" applyFill="1" applyBorder="1" applyAlignment="1">
      <alignment horizontal="center" wrapText="1"/>
    </xf>
    <xf numFmtId="164" fontId="52" fillId="0" borderId="1" xfId="0" applyNumberFormat="1" applyFont="1" applyFill="1" applyBorder="1"/>
    <xf numFmtId="0" fontId="24" fillId="0" borderId="2" xfId="0" applyFont="1" applyFill="1" applyBorder="1" applyAlignment="1">
      <alignment horizontal="center" vertical="top"/>
    </xf>
    <xf numFmtId="0" fontId="24" fillId="0" borderId="1" xfId="0" applyFont="1" applyFill="1" applyBorder="1" applyAlignment="1">
      <alignment horizontal="center"/>
    </xf>
    <xf numFmtId="0" fontId="23" fillId="0" borderId="1" xfId="0" applyFont="1" applyFill="1" applyBorder="1" applyAlignment="1" applyProtection="1">
      <alignment horizontal="left" vertical="center" wrapText="1"/>
      <protection locked="0"/>
    </xf>
    <xf numFmtId="164" fontId="37" fillId="0" borderId="0" xfId="0" applyNumberFormat="1" applyFont="1" applyFill="1" applyBorder="1" applyAlignment="1">
      <alignment horizontal="center"/>
    </xf>
    <xf numFmtId="0" fontId="47" fillId="0" borderId="5" xfId="0" applyFont="1" applyFill="1" applyBorder="1" applyAlignment="1">
      <alignment horizontal="left" vertical="center" wrapText="1"/>
    </xf>
    <xf numFmtId="0" fontId="22" fillId="0" borderId="2" xfId="0" applyFont="1" applyFill="1" applyBorder="1" applyAlignment="1">
      <alignment horizontal="center" vertical="top"/>
    </xf>
    <xf numFmtId="0" fontId="22" fillId="0" borderId="1" xfId="0" applyFont="1" applyFill="1" applyBorder="1" applyAlignment="1">
      <alignment horizontal="center"/>
    </xf>
    <xf numFmtId="0" fontId="21" fillId="0" borderId="1" xfId="0" applyFont="1" applyFill="1" applyBorder="1" applyAlignment="1" applyProtection="1">
      <alignment horizontal="left" vertical="center" wrapText="1"/>
      <protection locked="0"/>
    </xf>
    <xf numFmtId="0" fontId="20" fillId="0" borderId="2" xfId="0" applyFont="1" applyFill="1" applyBorder="1" applyAlignment="1">
      <alignment horizontal="center" vertical="top"/>
    </xf>
    <xf numFmtId="0" fontId="19" fillId="0" borderId="2" xfId="0" applyFont="1" applyFill="1" applyBorder="1" applyAlignment="1">
      <alignment horizontal="center" vertical="top"/>
    </xf>
    <xf numFmtId="0" fontId="19" fillId="0" borderId="1" xfId="0" applyFont="1" applyFill="1" applyBorder="1" applyAlignment="1">
      <alignment horizontal="center"/>
    </xf>
    <xf numFmtId="0" fontId="19" fillId="0" borderId="1" xfId="0" applyFont="1" applyFill="1" applyBorder="1" applyAlignment="1" applyProtection="1">
      <alignment horizontal="left" vertical="center" wrapText="1"/>
      <protection locked="0"/>
    </xf>
    <xf numFmtId="165" fontId="36" fillId="0" borderId="1" xfId="0" applyNumberFormat="1" applyFont="1" applyFill="1" applyBorder="1" applyAlignment="1"/>
    <xf numFmtId="0" fontId="36" fillId="0" borderId="1" xfId="0" applyFont="1" applyFill="1" applyBorder="1" applyAlignment="1"/>
    <xf numFmtId="164" fontId="37" fillId="0" borderId="2" xfId="0" applyNumberFormat="1" applyFont="1" applyFill="1" applyBorder="1" applyAlignment="1">
      <alignment horizontal="center"/>
    </xf>
    <xf numFmtId="0" fontId="36" fillId="0" borderId="2" xfId="0" applyFont="1" applyFill="1" applyBorder="1"/>
    <xf numFmtId="0" fontId="36" fillId="0" borderId="24" xfId="0" applyFont="1" applyFill="1" applyBorder="1" applyAlignment="1">
      <alignment horizontal="center" vertical="top"/>
    </xf>
    <xf numFmtId="0" fontId="49" fillId="0" borderId="22" xfId="0" applyFont="1" applyFill="1" applyBorder="1" applyAlignment="1"/>
    <xf numFmtId="0" fontId="36" fillId="0" borderId="23" xfId="0" applyFont="1" applyFill="1" applyBorder="1" applyAlignment="1">
      <alignment horizontal="center" vertical="top"/>
    </xf>
    <xf numFmtId="0" fontId="36" fillId="0" borderId="2" xfId="0" applyFont="1" applyFill="1" applyBorder="1" applyAlignment="1">
      <alignment horizontal="center" wrapText="1"/>
    </xf>
    <xf numFmtId="164" fontId="37" fillId="0" borderId="6" xfId="0" applyNumberFormat="1" applyFont="1" applyFill="1" applyBorder="1" applyAlignment="1">
      <alignment horizontal="center"/>
    </xf>
    <xf numFmtId="0" fontId="46" fillId="0" borderId="5" xfId="0" applyFont="1" applyFill="1" applyBorder="1" applyAlignment="1"/>
    <xf numFmtId="0" fontId="9" fillId="0" borderId="5" xfId="0" applyFont="1" applyFill="1" applyBorder="1" applyAlignment="1">
      <alignment horizontal="center" vertical="center"/>
    </xf>
    <xf numFmtId="0" fontId="9" fillId="0" borderId="3" xfId="0" applyFont="1" applyFill="1" applyBorder="1" applyAlignment="1">
      <alignment horizontal="center" vertical="center" wrapText="1"/>
    </xf>
    <xf numFmtId="167" fontId="57" fillId="0" borderId="1" xfId="0" applyNumberFormat="1" applyFont="1" applyFill="1" applyBorder="1" applyAlignment="1">
      <alignment horizontal="center" vertical="center"/>
    </xf>
    <xf numFmtId="0" fontId="9" fillId="0" borderId="1" xfId="0" applyFont="1" applyFill="1" applyBorder="1" applyAlignment="1">
      <alignment horizontal="center"/>
    </xf>
    <xf numFmtId="0" fontId="9" fillId="0" borderId="1" xfId="0" applyFont="1" applyFill="1" applyBorder="1" applyAlignment="1">
      <alignment horizontal="center" vertical="center"/>
    </xf>
    <xf numFmtId="0" fontId="9" fillId="0" borderId="1" xfId="0" applyFont="1" applyFill="1" applyBorder="1" applyAlignment="1">
      <alignment vertical="center" wrapText="1"/>
    </xf>
    <xf numFmtId="0" fontId="9" fillId="0" borderId="1" xfId="0" applyFont="1" applyFill="1" applyBorder="1" applyAlignment="1">
      <alignment wrapText="1"/>
    </xf>
    <xf numFmtId="0" fontId="9" fillId="0" borderId="1" xfId="0" applyFont="1" applyFill="1" applyBorder="1"/>
    <xf numFmtId="164" fontId="37" fillId="0" borderId="2" xfId="0" applyNumberFormat="1" applyFont="1" applyFill="1" applyBorder="1" applyAlignment="1"/>
    <xf numFmtId="164" fontId="37" fillId="0" borderId="5" xfId="0" applyNumberFormat="1" applyFont="1" applyFill="1" applyBorder="1" applyAlignment="1">
      <alignment horizontal="center"/>
    </xf>
    <xf numFmtId="0" fontId="0" fillId="0" borderId="5" xfId="0" applyFill="1" applyBorder="1" applyAlignment="1">
      <alignment wrapText="1"/>
    </xf>
    <xf numFmtId="0" fontId="8" fillId="0" borderId="1" xfId="0" applyFont="1" applyFill="1" applyBorder="1" applyAlignment="1">
      <alignment horizontal="center" vertical="center"/>
    </xf>
    <xf numFmtId="0" fontId="0" fillId="0" borderId="1" xfId="0" applyFill="1" applyBorder="1"/>
    <xf numFmtId="0" fontId="6" fillId="0" borderId="1" xfId="0" applyFont="1" applyFill="1" applyBorder="1" applyAlignment="1" applyProtection="1">
      <alignment horizontal="left" vertical="center" wrapText="1"/>
      <protection locked="0"/>
    </xf>
    <xf numFmtId="0" fontId="0" fillId="0" borderId="33" xfId="0" applyFill="1" applyBorder="1"/>
    <xf numFmtId="0" fontId="0" fillId="0" borderId="34" xfId="0" applyFill="1" applyBorder="1"/>
    <xf numFmtId="0" fontId="67" fillId="0" borderId="5" xfId="0" applyFont="1" applyFill="1" applyBorder="1" applyAlignment="1">
      <alignment horizontal="center" vertical="center" wrapText="1"/>
    </xf>
    <xf numFmtId="0" fontId="0" fillId="0" borderId="0" xfId="0" applyFill="1"/>
    <xf numFmtId="0" fontId="0" fillId="0" borderId="1" xfId="0" applyFont="1" applyFill="1" applyBorder="1" applyAlignment="1" applyProtection="1">
      <alignment horizontal="left" vertical="center" wrapText="1"/>
      <protection locked="0"/>
    </xf>
    <xf numFmtId="0" fontId="52" fillId="0" borderId="1" xfId="0" applyFont="1" applyFill="1" applyBorder="1"/>
    <xf numFmtId="0" fontId="36" fillId="0" borderId="35" xfId="0" applyFont="1" applyFill="1" applyBorder="1" applyAlignment="1">
      <alignment horizontal="center" vertical="top"/>
    </xf>
    <xf numFmtId="0" fontId="0" fillId="0" borderId="0" xfId="0" applyFont="1" applyFill="1" applyAlignment="1"/>
    <xf numFmtId="164" fontId="37" fillId="0" borderId="6" xfId="0" applyNumberFormat="1" applyFont="1" applyFill="1" applyBorder="1" applyAlignment="1"/>
    <xf numFmtId="164" fontId="37" fillId="0" borderId="22" xfId="0" applyNumberFormat="1" applyFont="1" applyFill="1" applyBorder="1" applyAlignment="1">
      <alignment horizontal="center"/>
    </xf>
    <xf numFmtId="0" fontId="36" fillId="0" borderId="6" xfId="0" applyFont="1" applyFill="1" applyBorder="1"/>
    <xf numFmtId="0" fontId="5" fillId="0" borderId="1" xfId="0" applyFont="1" applyFill="1" applyBorder="1" applyAlignment="1">
      <alignment horizontal="center" vertical="center" wrapText="1"/>
    </xf>
    <xf numFmtId="44" fontId="47" fillId="0" borderId="5" xfId="4" applyFont="1" applyFill="1" applyBorder="1" applyAlignment="1" applyProtection="1">
      <alignment horizontal="left" vertical="center" wrapText="1"/>
    </xf>
    <xf numFmtId="44" fontId="50" fillId="0" borderId="5" xfId="4" applyFill="1" applyBorder="1" applyAlignment="1">
      <alignment vertical="center"/>
    </xf>
    <xf numFmtId="0" fontId="0" fillId="0" borderId="5" xfId="0" applyFill="1" applyBorder="1" applyAlignment="1">
      <alignment vertical="center"/>
    </xf>
    <xf numFmtId="0" fontId="4" fillId="0" borderId="3" xfId="12" applyFont="1" applyFill="1" applyBorder="1" applyAlignment="1">
      <alignment horizontal="center"/>
    </xf>
    <xf numFmtId="0" fontId="4" fillId="0" borderId="1" xfId="12" applyFont="1" applyFill="1" applyBorder="1" applyAlignment="1">
      <alignment horizontal="left" vertical="top" wrapText="1"/>
    </xf>
    <xf numFmtId="0" fontId="4" fillId="0" borderId="1" xfId="12" applyFont="1" applyFill="1" applyBorder="1" applyAlignment="1" applyProtection="1">
      <alignment horizontal="left" vertical="center" wrapText="1"/>
      <protection locked="0"/>
    </xf>
    <xf numFmtId="0" fontId="4" fillId="0" borderId="1" xfId="12" applyFont="1" applyFill="1" applyBorder="1" applyAlignment="1">
      <alignment horizontal="center"/>
    </xf>
    <xf numFmtId="0" fontId="47" fillId="0" borderId="5" xfId="12" applyFont="1" applyFill="1" applyBorder="1" applyAlignment="1">
      <alignment horizontal="center" vertical="center"/>
    </xf>
    <xf numFmtId="0" fontId="36" fillId="0" borderId="37" xfId="0" applyFont="1" applyFill="1" applyBorder="1" applyAlignment="1">
      <alignment horizontal="center"/>
    </xf>
    <xf numFmtId="0" fontId="36" fillId="0" borderId="36" xfId="0" applyFont="1" applyFill="1" applyBorder="1" applyAlignment="1">
      <alignment horizontal="center"/>
    </xf>
    <xf numFmtId="0" fontId="4" fillId="0" borderId="1" xfId="12" applyFont="1" applyFill="1" applyBorder="1" applyAlignment="1">
      <alignment wrapText="1"/>
    </xf>
    <xf numFmtId="0" fontId="54" fillId="0" borderId="1" xfId="12" applyFont="1" applyFill="1" applyBorder="1" applyAlignment="1">
      <alignment horizontal="center"/>
    </xf>
    <xf numFmtId="169" fontId="47" fillId="0" borderId="5" xfId="9" applyNumberFormat="1" applyFont="1" applyFill="1" applyBorder="1" applyAlignment="1" applyProtection="1">
      <alignment horizontal="left" vertical="center"/>
    </xf>
    <xf numFmtId="0" fontId="4" fillId="0" borderId="1" xfId="12" applyFont="1" applyFill="1" applyBorder="1"/>
    <xf numFmtId="0" fontId="36" fillId="0" borderId="36" xfId="0" applyFont="1" applyFill="1" applyBorder="1" applyAlignment="1">
      <alignment horizontal="center" vertical="top"/>
    </xf>
    <xf numFmtId="164" fontId="58" fillId="5" borderId="30" xfId="0" applyNumberFormat="1" applyFont="1" applyFill="1" applyBorder="1" applyAlignment="1" applyProtection="1">
      <alignment horizontal="left"/>
    </xf>
    <xf numFmtId="164" fontId="63" fillId="0" borderId="30" xfId="0" applyNumberFormat="1" applyFont="1" applyBorder="1" applyAlignment="1" applyProtection="1">
      <alignment horizontal="left"/>
    </xf>
    <xf numFmtId="0" fontId="0" fillId="0" borderId="5" xfId="0" applyFont="1" applyBorder="1" applyAlignment="1">
      <alignment wrapText="1"/>
    </xf>
    <xf numFmtId="0" fontId="54" fillId="0" borderId="1" xfId="0" applyFont="1" applyFill="1" applyBorder="1" applyAlignment="1">
      <alignment horizontal="right" vertical="center"/>
    </xf>
    <xf numFmtId="0" fontId="46" fillId="0" borderId="5" xfId="0" applyFont="1" applyBorder="1" applyAlignment="1"/>
    <xf numFmtId="44" fontId="55" fillId="0" borderId="1" xfId="0" applyNumberFormat="1" applyFont="1" applyFill="1" applyBorder="1" applyAlignment="1">
      <alignment vertical="center"/>
    </xf>
    <xf numFmtId="0" fontId="0" fillId="0" borderId="5" xfId="0" applyFont="1" applyBorder="1" applyAlignment="1">
      <alignment horizontal="center"/>
    </xf>
    <xf numFmtId="0" fontId="0" fillId="0" borderId="5" xfId="0" applyFont="1" applyBorder="1" applyAlignment="1">
      <alignment horizontal="center" vertical="top"/>
    </xf>
    <xf numFmtId="0" fontId="53" fillId="0" borderId="5" xfId="0" applyFont="1" applyBorder="1" applyAlignment="1">
      <alignment horizontal="center" vertical="top" wrapText="1"/>
    </xf>
    <xf numFmtId="0" fontId="54" fillId="0" borderId="1" xfId="0" applyFont="1" applyFill="1" applyBorder="1" applyAlignment="1">
      <alignment horizontal="left" vertical="center" wrapText="1"/>
    </xf>
    <xf numFmtId="0" fontId="0" fillId="0" borderId="5" xfId="0" applyFont="1" applyBorder="1" applyAlignment="1" applyProtection="1">
      <alignment horizontal="left" vertical="top" wrapText="1"/>
      <protection locked="0"/>
    </xf>
    <xf numFmtId="0" fontId="54" fillId="0" borderId="1" xfId="0" applyFont="1" applyFill="1" applyBorder="1" applyAlignment="1">
      <alignment horizontal="center" vertical="center"/>
    </xf>
    <xf numFmtId="164" fontId="55" fillId="0" borderId="1" xfId="0" applyNumberFormat="1" applyFont="1" applyFill="1" applyBorder="1" applyAlignment="1">
      <alignment vertical="center"/>
    </xf>
    <xf numFmtId="0" fontId="0" fillId="0" borderId="5" xfId="0" applyFont="1" applyBorder="1" applyAlignment="1"/>
    <xf numFmtId="0" fontId="70" fillId="4" borderId="1" xfId="0" applyFont="1" applyFill="1" applyBorder="1" applyAlignment="1">
      <alignment horizontal="center" vertical="center"/>
    </xf>
    <xf numFmtId="0" fontId="54" fillId="0" borderId="3" xfId="0" applyFont="1" applyFill="1" applyBorder="1" applyAlignment="1">
      <alignment horizontal="center" vertical="center"/>
    </xf>
    <xf numFmtId="0" fontId="0" fillId="0" borderId="5" xfId="0" applyFill="1" applyBorder="1" applyAlignment="1">
      <alignment horizontal="center" vertical="center"/>
    </xf>
    <xf numFmtId="44" fontId="3" fillId="0" borderId="0" xfId="9" applyNumberFormat="1" applyFont="1" applyFill="1" applyBorder="1" applyAlignment="1">
      <alignment horizontal="left" vertical="center"/>
    </xf>
    <xf numFmtId="164" fontId="71" fillId="4" borderId="1" xfId="0" applyNumberFormat="1" applyFont="1" applyFill="1" applyBorder="1" applyAlignment="1">
      <alignment vertical="center"/>
    </xf>
    <xf numFmtId="0" fontId="53" fillId="0" borderId="5" xfId="0" applyFont="1" applyFill="1" applyBorder="1" applyAlignment="1">
      <alignment horizontal="center" vertical="top"/>
    </xf>
    <xf numFmtId="0" fontId="54" fillId="0" borderId="1" xfId="0" applyFont="1" applyFill="1" applyBorder="1" applyAlignment="1">
      <alignment horizontal="center" vertical="center" wrapText="1"/>
    </xf>
    <xf numFmtId="169" fontId="47" fillId="8" borderId="5" xfId="9" applyNumberFormat="1" applyFont="1" applyFill="1" applyBorder="1" applyAlignment="1" applyProtection="1">
      <alignment horizontal="center" vertical="center"/>
    </xf>
    <xf numFmtId="0" fontId="2" fillId="0" borderId="1" xfId="0" applyFont="1" applyFill="1" applyBorder="1" applyAlignment="1" applyProtection="1">
      <alignment horizontal="left" vertical="center" wrapText="1"/>
      <protection locked="0"/>
    </xf>
    <xf numFmtId="0" fontId="44" fillId="0" borderId="17" xfId="0" applyFont="1" applyFill="1" applyBorder="1" applyAlignment="1">
      <alignment horizontal="center" wrapText="1"/>
    </xf>
    <xf numFmtId="0" fontId="44" fillId="0" borderId="18" xfId="0" applyFont="1" applyFill="1" applyBorder="1" applyAlignment="1">
      <alignment horizontal="center" wrapText="1"/>
    </xf>
    <xf numFmtId="0" fontId="44" fillId="0" borderId="19" xfId="0" applyFont="1" applyFill="1" applyBorder="1" applyAlignment="1">
      <alignment horizontal="center"/>
    </xf>
    <xf numFmtId="0" fontId="44" fillId="0" borderId="20" xfId="0" applyFont="1" applyFill="1" applyBorder="1" applyAlignment="1">
      <alignment horizontal="center"/>
    </xf>
    <xf numFmtId="0" fontId="0" fillId="0" borderId="0" xfId="0" applyFont="1" applyBorder="1" applyAlignment="1" applyProtection="1">
      <alignment horizontal="center" vertical="top"/>
    </xf>
    <xf numFmtId="0" fontId="43" fillId="0" borderId="7" xfId="0" applyFont="1" applyFill="1" applyBorder="1" applyAlignment="1">
      <alignment horizontal="center"/>
    </xf>
    <xf numFmtId="0" fontId="43" fillId="0" borderId="8" xfId="0" applyFont="1" applyFill="1" applyBorder="1" applyAlignment="1">
      <alignment horizontal="center"/>
    </xf>
    <xf numFmtId="0" fontId="43" fillId="0" borderId="9" xfId="0" applyFont="1" applyFill="1" applyBorder="1" applyAlignment="1">
      <alignment horizontal="center"/>
    </xf>
    <xf numFmtId="0" fontId="43" fillId="0" borderId="10" xfId="0" applyFont="1" applyFill="1" applyBorder="1" applyAlignment="1">
      <alignment horizontal="center"/>
    </xf>
    <xf numFmtId="0" fontId="43" fillId="0" borderId="11" xfId="0" applyFont="1" applyFill="1" applyBorder="1" applyAlignment="1">
      <alignment horizontal="center"/>
    </xf>
    <xf numFmtId="0" fontId="43" fillId="0" borderId="12" xfId="0" applyFont="1" applyFill="1" applyBorder="1" applyAlignment="1">
      <alignment horizontal="center"/>
    </xf>
    <xf numFmtId="0" fontId="44" fillId="0" borderId="13" xfId="0" applyFont="1" applyFill="1" applyBorder="1" applyAlignment="1">
      <alignment horizontal="center" wrapText="1"/>
    </xf>
    <xf numFmtId="0" fontId="44" fillId="0" borderId="14" xfId="0" applyFont="1" applyFill="1" applyBorder="1" applyAlignment="1">
      <alignment horizontal="center" wrapText="1"/>
    </xf>
    <xf numFmtId="0" fontId="44" fillId="0" borderId="15" xfId="0" applyFont="1" applyFill="1" applyBorder="1" applyAlignment="1">
      <alignment horizontal="center"/>
    </xf>
    <xf numFmtId="0" fontId="44" fillId="0" borderId="16" xfId="0" applyFont="1" applyFill="1" applyBorder="1" applyAlignment="1">
      <alignment horizontal="center"/>
    </xf>
    <xf numFmtId="0" fontId="44" fillId="0" borderId="13" xfId="0" applyFont="1" applyFill="1" applyBorder="1" applyAlignment="1">
      <alignment horizontal="center"/>
    </xf>
    <xf numFmtId="0" fontId="44" fillId="0" borderId="14" xfId="0" applyFont="1" applyFill="1" applyBorder="1" applyAlignment="1">
      <alignment horizontal="center"/>
    </xf>
    <xf numFmtId="0" fontId="44" fillId="0" borderId="5" xfId="0" applyFont="1" applyFill="1" applyBorder="1" applyAlignment="1">
      <alignment horizontal="center" wrapText="1"/>
    </xf>
    <xf numFmtId="0" fontId="44" fillId="0" borderId="5" xfId="0" applyFont="1" applyFill="1" applyBorder="1" applyAlignment="1">
      <alignment horizontal="center"/>
    </xf>
    <xf numFmtId="0" fontId="0" fillId="0" borderId="0" xfId="0" applyAlignment="1">
      <alignment horizontal="center"/>
    </xf>
    <xf numFmtId="0" fontId="55" fillId="0" borderId="0" xfId="1" applyFont="1" applyBorder="1" applyAlignment="1">
      <alignment horizontal="center" vertical="center" wrapText="1"/>
    </xf>
    <xf numFmtId="0" fontId="43" fillId="0" borderId="5" xfId="0" applyFont="1" applyFill="1" applyBorder="1" applyAlignment="1">
      <alignment horizontal="center"/>
    </xf>
    <xf numFmtId="0" fontId="64" fillId="0" borderId="2" xfId="0" applyFont="1" applyBorder="1" applyAlignment="1">
      <alignment horizontal="left"/>
    </xf>
    <xf numFmtId="0" fontId="55" fillId="0" borderId="3" xfId="0" applyFont="1" applyBorder="1" applyAlignment="1">
      <alignment horizontal="left"/>
    </xf>
    <xf numFmtId="0" fontId="64" fillId="0" borderId="25" xfId="0" applyFont="1" applyBorder="1" applyAlignment="1">
      <alignment horizontal="center"/>
    </xf>
    <xf numFmtId="0" fontId="55" fillId="0" borderId="3" xfId="0" applyFont="1" applyBorder="1"/>
    <xf numFmtId="0" fontId="52" fillId="0" borderId="2" xfId="0" applyFont="1" applyBorder="1" applyAlignment="1"/>
    <xf numFmtId="0" fontId="62" fillId="0" borderId="2" xfId="0" applyFont="1" applyBorder="1" applyAlignment="1"/>
    <xf numFmtId="0" fontId="52" fillId="0" borderId="24" xfId="0" applyFont="1" applyBorder="1" applyAlignment="1">
      <alignment horizontal="center"/>
    </xf>
    <xf numFmtId="0" fontId="55" fillId="0" borderId="31" xfId="0" applyFont="1" applyBorder="1"/>
    <xf numFmtId="0" fontId="55" fillId="0" borderId="23" xfId="0" applyFont="1" applyBorder="1"/>
    <xf numFmtId="0" fontId="55" fillId="0" borderId="29" xfId="0" applyFont="1" applyBorder="1"/>
    <xf numFmtId="0" fontId="55" fillId="0" borderId="32" xfId="0" applyFont="1" applyBorder="1"/>
    <xf numFmtId="0" fontId="55" fillId="0" borderId="30" xfId="0" applyFont="1" applyBorder="1"/>
    <xf numFmtId="0" fontId="62" fillId="0" borderId="0" xfId="0" applyFont="1" applyAlignment="1">
      <alignment horizontal="center"/>
    </xf>
    <xf numFmtId="0" fontId="0" fillId="0" borderId="0" xfId="0" applyFont="1" applyAlignment="1"/>
    <xf numFmtId="0" fontId="52" fillId="0" borderId="0" xfId="0" applyFont="1" applyAlignment="1">
      <alignment horizontal="center"/>
    </xf>
    <xf numFmtId="0" fontId="62" fillId="0" borderId="24" xfId="0" applyFont="1" applyBorder="1" applyAlignment="1">
      <alignment horizontal="center"/>
    </xf>
    <xf numFmtId="0" fontId="55" fillId="0" borderId="26" xfId="0" applyFont="1" applyBorder="1"/>
    <xf numFmtId="0" fontId="55" fillId="0" borderId="27" xfId="0" applyFont="1" applyBorder="1"/>
    <xf numFmtId="0" fontId="62" fillId="0" borderId="25" xfId="0" applyFont="1" applyBorder="1" applyAlignment="1">
      <alignment horizontal="center"/>
    </xf>
    <xf numFmtId="0" fontId="55" fillId="0" borderId="25" xfId="0" applyFont="1" applyBorder="1"/>
    <xf numFmtId="0" fontId="62" fillId="0" borderId="28" xfId="0" applyFont="1" applyBorder="1" applyAlignment="1">
      <alignment horizontal="center"/>
    </xf>
    <xf numFmtId="0" fontId="55" fillId="0" borderId="4" xfId="0" applyFont="1" applyBorder="1"/>
    <xf numFmtId="0" fontId="47" fillId="3" borderId="0" xfId="2" applyFont="1" applyFill="1" applyBorder="1" applyAlignment="1">
      <alignment horizontal="left" vertical="center" wrapText="1"/>
    </xf>
    <xf numFmtId="0" fontId="61" fillId="0" borderId="0" xfId="0" applyFont="1" applyFill="1" applyBorder="1" applyAlignment="1">
      <alignment horizontal="center"/>
    </xf>
    <xf numFmtId="0" fontId="61" fillId="0" borderId="0" xfId="0" applyFont="1" applyBorder="1" applyAlignment="1">
      <alignment wrapText="1"/>
    </xf>
    <xf numFmtId="164" fontId="61" fillId="0" borderId="0" xfId="0" applyNumberFormat="1" applyFont="1" applyBorder="1" applyAlignment="1"/>
    <xf numFmtId="0" fontId="0" fillId="0" borderId="0" xfId="0" applyBorder="1" applyAlignment="1">
      <alignment horizontal="center"/>
    </xf>
    <xf numFmtId="0" fontId="61" fillId="0" borderId="0" xfId="0" applyFont="1" applyFill="1" applyBorder="1" applyAlignment="1">
      <alignment wrapText="1"/>
    </xf>
  </cellXfs>
  <cellStyles count="75">
    <cellStyle name="Euro" xfId="10"/>
    <cellStyle name="Excel Built-in Normal" xfId="18"/>
    <cellStyle name="Migliaia 2" xfId="24"/>
    <cellStyle name="Migliaia 2 2" xfId="27"/>
    <cellStyle name="Migliaia 2 2 2" xfId="47"/>
    <cellStyle name="Migliaia 2 2 2 2" xfId="69"/>
    <cellStyle name="Migliaia 2 2 3" xfId="58"/>
    <cellStyle name="Migliaia 2 3" xfId="28"/>
    <cellStyle name="Migliaia 2 4" xfId="39"/>
    <cellStyle name="Migliaia 2 4 2" xfId="50"/>
    <cellStyle name="Migliaia 2 4 2 2" xfId="72"/>
    <cellStyle name="Migliaia 2 4 3" xfId="61"/>
    <cellStyle name="Migliaia 2 5" xfId="44"/>
    <cellStyle name="Migliaia 2 5 2" xfId="66"/>
    <cellStyle name="Migliaia 2 6" xfId="55"/>
    <cellStyle name="Normale" xfId="0" builtinId="0"/>
    <cellStyle name="Normale 2" xfId="2"/>
    <cellStyle name="Normale 2 2" xfId="11"/>
    <cellStyle name="Normale 2 2 2" xfId="22"/>
    <cellStyle name="Normale 2 2 2 2" xfId="29"/>
    <cellStyle name="Normale 2 3" xfId="17"/>
    <cellStyle name="Normale 2 3 2" xfId="30"/>
    <cellStyle name="Normale 2 4" xfId="19"/>
    <cellStyle name="Normale 2 4 2" xfId="31"/>
    <cellStyle name="Normale 3" xfId="8"/>
    <cellStyle name="Normale 3 2" xfId="12"/>
    <cellStyle name="Normale 4" xfId="13"/>
    <cellStyle name="Normale 4 2" xfId="16"/>
    <cellStyle name="Normale 4 2 2" xfId="32"/>
    <cellStyle name="Normale 5" xfId="20"/>
    <cellStyle name="Normale 5 2" xfId="33"/>
    <cellStyle name="Normale 6" xfId="1"/>
    <cellStyle name="Normale 7" xfId="14"/>
    <cellStyle name="Normale 7 2" xfId="21"/>
    <cellStyle name="Normale 7 2 2" xfId="34"/>
    <cellStyle name="Normale 8" xfId="15"/>
    <cellStyle name="Normale 8 2" xfId="25"/>
    <cellStyle name="Normale 8 2 2" xfId="45"/>
    <cellStyle name="Normale 8 2 2 2" xfId="67"/>
    <cellStyle name="Normale 8 2 3" xfId="56"/>
    <cellStyle name="Normale 8 3" xfId="35"/>
    <cellStyle name="Normale 8 4" xfId="37"/>
    <cellStyle name="Normale 8 4 2" xfId="48"/>
    <cellStyle name="Normale 8 4 2 2" xfId="70"/>
    <cellStyle name="Normale 8 4 3" xfId="59"/>
    <cellStyle name="Normale 8 5" xfId="42"/>
    <cellStyle name="Normale 8 5 2" xfId="64"/>
    <cellStyle name="Normale 8 6" xfId="53"/>
    <cellStyle name="Normale 9" xfId="40"/>
    <cellStyle name="Normale 9 2" xfId="51"/>
    <cellStyle name="Normale 9 2 2" xfId="73"/>
    <cellStyle name="Normale 9 3" xfId="62"/>
    <cellStyle name="Valuta" xfId="4" builtinId="4"/>
    <cellStyle name="Valuta 2" xfId="3"/>
    <cellStyle name="Valuta 2 2" xfId="7"/>
    <cellStyle name="Valuta 2 2 2" xfId="46"/>
    <cellStyle name="Valuta 2 2 2 2" xfId="68"/>
    <cellStyle name="Valuta 2 2 3" xfId="26"/>
    <cellStyle name="Valuta 2 2 4" xfId="57"/>
    <cellStyle name="Valuta 2 3" xfId="36"/>
    <cellStyle name="Valuta 2 4" xfId="38"/>
    <cellStyle name="Valuta 2 4 2" xfId="49"/>
    <cellStyle name="Valuta 2 4 2 2" xfId="71"/>
    <cellStyle name="Valuta 2 4 3" xfId="60"/>
    <cellStyle name="Valuta 2 5" xfId="43"/>
    <cellStyle name="Valuta 2 5 2" xfId="65"/>
    <cellStyle name="Valuta 2 6" xfId="23"/>
    <cellStyle name="Valuta 2 7" xfId="54"/>
    <cellStyle name="Valuta 3" xfId="5"/>
    <cellStyle name="Valuta 3 2" xfId="52"/>
    <cellStyle name="Valuta 3 2 2" xfId="74"/>
    <cellStyle name="Valuta 3 3" xfId="41"/>
    <cellStyle name="Valuta 3 4" xfId="63"/>
    <cellStyle name="Valuta 4" xfId="6"/>
    <cellStyle name="Valuta 5"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131"/>
  <sheetViews>
    <sheetView zoomScale="115" zoomScaleNormal="115" workbookViewId="0">
      <selection activeCell="D5" sqref="D5"/>
    </sheetView>
  </sheetViews>
  <sheetFormatPr defaultColWidth="14.42578125" defaultRowHeight="15" x14ac:dyDescent="0.25"/>
  <cols>
    <col min="1" max="1" width="12.28515625" style="12" customWidth="1"/>
    <col min="2" max="2" width="21.85546875" style="9" customWidth="1"/>
    <col min="3" max="3" width="16.42578125" style="12" customWidth="1"/>
    <col min="4" max="4" width="31.28515625" style="12" customWidth="1"/>
    <col min="5" max="5" width="61.5703125" style="13" customWidth="1"/>
    <col min="6" max="6" width="32.140625" style="14" customWidth="1"/>
    <col min="7" max="7" width="12.140625" style="10" customWidth="1"/>
    <col min="8" max="9" width="8.7109375" style="10" customWidth="1"/>
    <col min="10" max="10" width="14.42578125" style="10" customWidth="1"/>
    <col min="11" max="11" width="21.7109375" style="10" customWidth="1"/>
    <col min="12" max="12" width="19.7109375" style="10" customWidth="1"/>
    <col min="13" max="13" width="22.5703125" style="10" customWidth="1"/>
    <col min="14" max="14" width="10.7109375" style="10" customWidth="1"/>
    <col min="15" max="15" width="13" style="11" customWidth="1"/>
    <col min="16" max="16" width="15.7109375" style="10" customWidth="1"/>
    <col min="17" max="17" width="14.5703125" style="10" customWidth="1"/>
    <col min="18" max="19" width="8.7109375" style="10" customWidth="1"/>
    <col min="20" max="20" width="12.42578125" style="10" customWidth="1"/>
    <col min="21" max="21" width="17.28515625" style="9" customWidth="1"/>
    <col min="22" max="22" width="17.140625" style="9" customWidth="1"/>
    <col min="23" max="23" width="17" style="9" customWidth="1"/>
    <col min="24" max="24" width="15.140625" style="9" customWidth="1"/>
    <col min="25" max="25" width="18.28515625" style="9" customWidth="1"/>
    <col min="26" max="26" width="18.5703125" style="9" customWidth="1"/>
    <col min="27" max="27" width="8.7109375" style="9" customWidth="1"/>
    <col min="28" max="28" width="11.7109375" style="11" customWidth="1"/>
    <col min="29" max="29" width="19.28515625" style="9" customWidth="1"/>
    <col min="30" max="30" width="21.5703125" style="10" customWidth="1"/>
    <col min="31" max="31" width="14.28515625" style="9" customWidth="1"/>
    <col min="32" max="32" width="15.7109375" style="9" customWidth="1"/>
    <col min="33" max="33" width="17.5703125" style="9" customWidth="1"/>
    <col min="34" max="34" width="15.42578125" style="9" customWidth="1"/>
    <col min="35" max="35" width="16.7109375" style="9" customWidth="1"/>
    <col min="36" max="36" width="15.140625" style="9" customWidth="1"/>
    <col min="37" max="39" width="15.7109375" style="9" customWidth="1"/>
    <col min="40" max="40" width="16.140625" style="9" customWidth="1"/>
    <col min="41" max="41" width="14.85546875" style="9" customWidth="1"/>
    <col min="42" max="42" width="15.140625" style="9" customWidth="1"/>
    <col min="43" max="43" width="14" style="9" customWidth="1"/>
    <col min="44" max="44" width="15.140625" style="9" customWidth="1"/>
    <col min="45" max="45" width="36.7109375" style="9" customWidth="1"/>
    <col min="46" max="46" width="20.5703125" style="15" customWidth="1"/>
    <col min="47" max="16384" width="14.42578125" style="9"/>
  </cols>
  <sheetData>
    <row r="1" spans="1:46" x14ac:dyDescent="0.25">
      <c r="A1" s="348" t="s">
        <v>1323</v>
      </c>
      <c r="B1" s="348"/>
      <c r="C1" s="348"/>
      <c r="D1" s="348"/>
      <c r="E1" s="348"/>
      <c r="F1" s="348"/>
      <c r="G1" s="348"/>
      <c r="H1" s="348"/>
      <c r="I1" s="348"/>
      <c r="J1" s="348"/>
      <c r="K1" s="348"/>
      <c r="L1" s="348"/>
      <c r="M1" s="348"/>
      <c r="N1" s="348"/>
      <c r="O1" s="348"/>
      <c r="P1" s="348"/>
      <c r="Q1" s="348"/>
      <c r="R1" s="348"/>
      <c r="S1" s="348"/>
      <c r="T1" s="348"/>
      <c r="U1" s="348"/>
      <c r="V1" s="348"/>
      <c r="W1" s="348"/>
      <c r="X1" s="348"/>
      <c r="Y1" s="348"/>
      <c r="Z1" s="348"/>
      <c r="AA1" s="348"/>
      <c r="AB1" s="348"/>
      <c r="AC1" s="348"/>
      <c r="AD1" s="348"/>
      <c r="AE1" s="348"/>
      <c r="AF1" s="348"/>
      <c r="AG1" s="348"/>
      <c r="AH1" s="348"/>
      <c r="AI1" s="348"/>
      <c r="AJ1" s="348"/>
      <c r="AK1" s="348"/>
      <c r="AL1" s="348"/>
      <c r="AM1" s="348"/>
      <c r="AN1" s="348"/>
      <c r="AO1" s="348"/>
      <c r="AP1" s="348"/>
      <c r="AQ1" s="348"/>
      <c r="AR1" s="348"/>
      <c r="AS1" s="348"/>
      <c r="AT1" s="348"/>
    </row>
    <row r="2" spans="1:46" x14ac:dyDescent="0.25">
      <c r="A2" s="348" t="s">
        <v>892</v>
      </c>
      <c r="B2" s="348"/>
      <c r="C2" s="348"/>
      <c r="D2" s="348"/>
      <c r="E2" s="348"/>
      <c r="F2" s="348"/>
      <c r="G2" s="348"/>
      <c r="H2" s="348"/>
      <c r="I2" s="348"/>
      <c r="J2" s="348"/>
      <c r="K2" s="348"/>
      <c r="L2" s="348"/>
      <c r="M2" s="348"/>
      <c r="N2" s="348"/>
      <c r="O2" s="348"/>
      <c r="P2" s="348"/>
      <c r="Q2" s="348"/>
      <c r="R2" s="348"/>
      <c r="S2" s="348"/>
      <c r="T2" s="348"/>
      <c r="U2" s="348"/>
      <c r="V2" s="348"/>
      <c r="W2" s="348"/>
      <c r="X2" s="348"/>
      <c r="Y2" s="348"/>
      <c r="Z2" s="348"/>
      <c r="AA2" s="348"/>
      <c r="AB2" s="348"/>
      <c r="AC2" s="348"/>
      <c r="AD2" s="348"/>
      <c r="AE2" s="348"/>
      <c r="AF2" s="348"/>
      <c r="AG2" s="348"/>
      <c r="AH2" s="348"/>
      <c r="AI2" s="348"/>
      <c r="AJ2" s="348"/>
      <c r="AK2" s="348"/>
      <c r="AL2" s="348"/>
      <c r="AM2" s="348"/>
      <c r="AN2" s="348"/>
      <c r="AO2" s="348"/>
      <c r="AP2" s="348"/>
      <c r="AQ2" s="348"/>
      <c r="AR2" s="348"/>
      <c r="AS2" s="348"/>
      <c r="AT2" s="348"/>
    </row>
    <row r="3" spans="1:46" s="27" customFormat="1" ht="210.75" customHeight="1" x14ac:dyDescent="0.25">
      <c r="A3" s="23" t="s">
        <v>0</v>
      </c>
      <c r="B3" s="23" t="s">
        <v>1</v>
      </c>
      <c r="C3" s="23" t="s">
        <v>2</v>
      </c>
      <c r="D3" s="23" t="s">
        <v>3</v>
      </c>
      <c r="E3" s="24" t="s">
        <v>4</v>
      </c>
      <c r="F3" s="23" t="s">
        <v>5</v>
      </c>
      <c r="G3" s="23" t="s">
        <v>6</v>
      </c>
      <c r="H3" s="23" t="s">
        <v>7</v>
      </c>
      <c r="I3" s="23" t="s">
        <v>8</v>
      </c>
      <c r="J3" s="23" t="s">
        <v>1329</v>
      </c>
      <c r="K3" s="23" t="s">
        <v>9</v>
      </c>
      <c r="L3" s="23" t="s">
        <v>10</v>
      </c>
      <c r="M3" s="23" t="s">
        <v>11</v>
      </c>
      <c r="N3" s="23" t="s">
        <v>12</v>
      </c>
      <c r="O3" s="23" t="s">
        <v>13</v>
      </c>
      <c r="P3" s="23" t="s">
        <v>14</v>
      </c>
      <c r="Q3" s="23" t="s">
        <v>15</v>
      </c>
      <c r="R3" s="23" t="s">
        <v>16</v>
      </c>
      <c r="S3" s="23" t="s">
        <v>17</v>
      </c>
      <c r="T3" s="23" t="s">
        <v>18</v>
      </c>
      <c r="U3" s="25" t="s">
        <v>19</v>
      </c>
      <c r="V3" s="25" t="s">
        <v>20</v>
      </c>
      <c r="W3" s="25" t="s">
        <v>21</v>
      </c>
      <c r="X3" s="25" t="s">
        <v>22</v>
      </c>
      <c r="Y3" s="25" t="s">
        <v>23</v>
      </c>
      <c r="Z3" s="23" t="s">
        <v>24</v>
      </c>
      <c r="AA3" s="23" t="s">
        <v>25</v>
      </c>
      <c r="AB3" s="23" t="s">
        <v>26</v>
      </c>
      <c r="AC3" s="23" t="s">
        <v>27</v>
      </c>
      <c r="AD3" s="23" t="s">
        <v>28</v>
      </c>
      <c r="AE3" s="25" t="s">
        <v>29</v>
      </c>
      <c r="AF3" s="25" t="s">
        <v>30</v>
      </c>
      <c r="AG3" s="25" t="s">
        <v>31</v>
      </c>
      <c r="AH3" s="25" t="s">
        <v>32</v>
      </c>
      <c r="AI3" s="25" t="s">
        <v>33</v>
      </c>
      <c r="AJ3" s="25" t="s">
        <v>34</v>
      </c>
      <c r="AK3" s="25" t="s">
        <v>35</v>
      </c>
      <c r="AL3" s="25" t="s">
        <v>36</v>
      </c>
      <c r="AM3" s="25" t="s">
        <v>37</v>
      </c>
      <c r="AN3" s="25" t="s">
        <v>38</v>
      </c>
      <c r="AO3" s="25" t="s">
        <v>39</v>
      </c>
      <c r="AP3" s="25" t="s">
        <v>40</v>
      </c>
      <c r="AQ3" s="25" t="s">
        <v>41</v>
      </c>
      <c r="AR3" s="82" t="s">
        <v>1312</v>
      </c>
      <c r="AS3" s="26" t="s">
        <v>42</v>
      </c>
      <c r="AT3" s="23" t="s">
        <v>43</v>
      </c>
    </row>
    <row r="4" spans="1:46" ht="45" x14ac:dyDescent="0.25">
      <c r="A4" s="54" t="s">
        <v>593</v>
      </c>
      <c r="B4" s="36" t="s">
        <v>1086</v>
      </c>
      <c r="C4" s="38" t="s">
        <v>44</v>
      </c>
      <c r="D4" s="39" t="s">
        <v>45</v>
      </c>
      <c r="E4" s="86" t="s">
        <v>46</v>
      </c>
      <c r="F4" s="40" t="s">
        <v>57</v>
      </c>
      <c r="G4" s="41">
        <v>60</v>
      </c>
      <c r="H4" s="41" t="s">
        <v>47</v>
      </c>
      <c r="I4" s="41">
        <v>2023</v>
      </c>
      <c r="J4" s="41">
        <v>2024</v>
      </c>
      <c r="K4" s="42"/>
      <c r="L4" s="41" t="s">
        <v>48</v>
      </c>
      <c r="M4" s="42"/>
      <c r="N4" s="41" t="s">
        <v>48</v>
      </c>
      <c r="O4" s="43" t="s">
        <v>49</v>
      </c>
      <c r="P4" s="41" t="s">
        <v>50</v>
      </c>
      <c r="Q4" s="41" t="s">
        <v>51</v>
      </c>
      <c r="R4" s="41">
        <v>1</v>
      </c>
      <c r="S4" s="41" t="s">
        <v>48</v>
      </c>
      <c r="T4" s="41" t="s">
        <v>52</v>
      </c>
      <c r="U4" s="44">
        <v>200000</v>
      </c>
      <c r="V4" s="44">
        <v>200000</v>
      </c>
      <c r="W4" s="44">
        <v>200000</v>
      </c>
      <c r="X4" s="44">
        <v>400000</v>
      </c>
      <c r="Y4" s="44">
        <v>1000000</v>
      </c>
      <c r="Z4" s="44">
        <v>200000</v>
      </c>
      <c r="AA4" s="45">
        <v>0</v>
      </c>
      <c r="AB4" s="43" t="s">
        <v>53</v>
      </c>
      <c r="AC4" s="45">
        <v>670501</v>
      </c>
      <c r="AD4" s="46" t="s">
        <v>54</v>
      </c>
      <c r="AE4" s="44">
        <v>40279.68</v>
      </c>
      <c r="AF4" s="44">
        <v>19682.96</v>
      </c>
      <c r="AG4" s="44">
        <v>18717.84</v>
      </c>
      <c r="AH4" s="44">
        <v>6875.13</v>
      </c>
      <c r="AI4" s="44">
        <v>19335.68</v>
      </c>
      <c r="AJ4" s="44">
        <v>11804.65</v>
      </c>
      <c r="AK4" s="44">
        <v>15154.88</v>
      </c>
      <c r="AL4" s="44">
        <v>68149.19</v>
      </c>
      <c r="AM4" s="44"/>
      <c r="AN4" s="44"/>
      <c r="AO4" s="44"/>
      <c r="AP4" s="44"/>
      <c r="AQ4" s="44"/>
      <c r="AR4" s="89"/>
      <c r="AS4" s="47"/>
      <c r="AT4" s="48" t="s">
        <v>55</v>
      </c>
    </row>
    <row r="5" spans="1:46" ht="45" x14ac:dyDescent="0.25">
      <c r="A5" s="54" t="s">
        <v>594</v>
      </c>
      <c r="B5" s="36" t="s">
        <v>1087</v>
      </c>
      <c r="C5" s="38" t="s">
        <v>44</v>
      </c>
      <c r="D5" s="39" t="s">
        <v>45</v>
      </c>
      <c r="E5" s="86" t="s">
        <v>56</v>
      </c>
      <c r="F5" s="39" t="s">
        <v>57</v>
      </c>
      <c r="G5" s="41">
        <v>60</v>
      </c>
      <c r="H5" s="41" t="s">
        <v>47</v>
      </c>
      <c r="I5" s="41">
        <v>2023</v>
      </c>
      <c r="J5" s="41">
        <v>2024</v>
      </c>
      <c r="K5" s="42"/>
      <c r="L5" s="41" t="s">
        <v>48</v>
      </c>
      <c r="M5" s="42"/>
      <c r="N5" s="41" t="s">
        <v>48</v>
      </c>
      <c r="O5" s="43" t="s">
        <v>49</v>
      </c>
      <c r="P5" s="41" t="s">
        <v>50</v>
      </c>
      <c r="Q5" s="41" t="s">
        <v>51</v>
      </c>
      <c r="R5" s="41">
        <v>1</v>
      </c>
      <c r="S5" s="41" t="s">
        <v>48</v>
      </c>
      <c r="T5" s="41" t="s">
        <v>48</v>
      </c>
      <c r="U5" s="44">
        <v>60000</v>
      </c>
      <c r="V5" s="44">
        <v>60000</v>
      </c>
      <c r="W5" s="44">
        <v>60000</v>
      </c>
      <c r="X5" s="44">
        <v>120000</v>
      </c>
      <c r="Y5" s="44">
        <v>300000</v>
      </c>
      <c r="Z5" s="44">
        <v>60000</v>
      </c>
      <c r="AA5" s="45">
        <v>0</v>
      </c>
      <c r="AB5" s="43" t="s">
        <v>53</v>
      </c>
      <c r="AC5" s="45">
        <v>670501</v>
      </c>
      <c r="AD5" s="46" t="s">
        <v>54</v>
      </c>
      <c r="AE5" s="44">
        <v>12083.9</v>
      </c>
      <c r="AF5" s="44">
        <v>5904.89</v>
      </c>
      <c r="AG5" s="44">
        <v>5615.35</v>
      </c>
      <c r="AH5" s="44">
        <v>2062.54</v>
      </c>
      <c r="AI5" s="44">
        <v>5800.7</v>
      </c>
      <c r="AJ5" s="44">
        <v>3541.4</v>
      </c>
      <c r="AK5" s="44">
        <v>4546.46</v>
      </c>
      <c r="AL5" s="44">
        <v>20444.759999999998</v>
      </c>
      <c r="AM5" s="44"/>
      <c r="AN5" s="44"/>
      <c r="AO5" s="44"/>
      <c r="AP5" s="44"/>
      <c r="AQ5" s="44"/>
      <c r="AR5" s="89"/>
      <c r="AS5" s="47"/>
      <c r="AT5" s="48" t="s">
        <v>55</v>
      </c>
    </row>
    <row r="6" spans="1:46" ht="45" x14ac:dyDescent="0.25">
      <c r="A6" s="54" t="s">
        <v>595</v>
      </c>
      <c r="B6" s="36" t="s">
        <v>1088</v>
      </c>
      <c r="C6" s="38" t="s">
        <v>44</v>
      </c>
      <c r="D6" s="39" t="s">
        <v>45</v>
      </c>
      <c r="E6" s="86" t="s">
        <v>58</v>
      </c>
      <c r="F6" s="39" t="s">
        <v>57</v>
      </c>
      <c r="G6" s="41">
        <v>60</v>
      </c>
      <c r="H6" s="41" t="s">
        <v>47</v>
      </c>
      <c r="I6" s="41">
        <v>2023</v>
      </c>
      <c r="J6" s="41">
        <v>2024</v>
      </c>
      <c r="K6" s="42"/>
      <c r="L6" s="41" t="s">
        <v>48</v>
      </c>
      <c r="M6" s="42"/>
      <c r="N6" s="41" t="s">
        <v>48</v>
      </c>
      <c r="O6" s="43" t="s">
        <v>49</v>
      </c>
      <c r="P6" s="41" t="s">
        <v>50</v>
      </c>
      <c r="Q6" s="41" t="s">
        <v>51</v>
      </c>
      <c r="R6" s="41">
        <v>1</v>
      </c>
      <c r="S6" s="41" t="s">
        <v>48</v>
      </c>
      <c r="T6" s="41" t="s">
        <v>47</v>
      </c>
      <c r="U6" s="44">
        <v>77000</v>
      </c>
      <c r="V6" s="44">
        <v>77000</v>
      </c>
      <c r="W6" s="44">
        <v>77000</v>
      </c>
      <c r="X6" s="44">
        <v>154000</v>
      </c>
      <c r="Y6" s="44">
        <v>385000</v>
      </c>
      <c r="Z6" s="44">
        <v>77000</v>
      </c>
      <c r="AA6" s="45">
        <v>0</v>
      </c>
      <c r="AB6" s="43" t="s">
        <v>53</v>
      </c>
      <c r="AC6" s="45">
        <v>670501</v>
      </c>
      <c r="AD6" s="46" t="s">
        <v>54</v>
      </c>
      <c r="AE6" s="44">
        <v>12247.19</v>
      </c>
      <c r="AF6" s="44">
        <v>5984.68</v>
      </c>
      <c r="AG6" s="44">
        <v>5691.23</v>
      </c>
      <c r="AH6" s="44">
        <v>2090.41</v>
      </c>
      <c r="AI6" s="44">
        <v>5879.09</v>
      </c>
      <c r="AJ6" s="44">
        <v>3589.25</v>
      </c>
      <c r="AK6" s="44">
        <v>4607.8999999999996</v>
      </c>
      <c r="AL6" s="44">
        <v>20721.02</v>
      </c>
      <c r="AM6" s="44"/>
      <c r="AN6" s="44">
        <v>6861.91</v>
      </c>
      <c r="AO6" s="44">
        <v>6096.25</v>
      </c>
      <c r="AP6" s="44">
        <v>3231.08</v>
      </c>
      <c r="AQ6" s="44"/>
      <c r="AR6" s="89"/>
      <c r="AS6" s="47"/>
      <c r="AT6" s="48" t="s">
        <v>55</v>
      </c>
    </row>
    <row r="7" spans="1:46" ht="45" x14ac:dyDescent="0.25">
      <c r="A7" s="54" t="s">
        <v>596</v>
      </c>
      <c r="B7" s="36" t="s">
        <v>1089</v>
      </c>
      <c r="C7" s="38" t="s">
        <v>44</v>
      </c>
      <c r="D7" s="39" t="s">
        <v>45</v>
      </c>
      <c r="E7" s="86" t="s">
        <v>59</v>
      </c>
      <c r="F7" s="39" t="s">
        <v>57</v>
      </c>
      <c r="G7" s="41">
        <v>60</v>
      </c>
      <c r="H7" s="41" t="s">
        <v>47</v>
      </c>
      <c r="I7" s="41">
        <v>2023</v>
      </c>
      <c r="J7" s="41">
        <v>2024</v>
      </c>
      <c r="K7" s="42"/>
      <c r="L7" s="41" t="s">
        <v>48</v>
      </c>
      <c r="M7" s="42"/>
      <c r="N7" s="41" t="s">
        <v>48</v>
      </c>
      <c r="O7" s="43" t="s">
        <v>49</v>
      </c>
      <c r="P7" s="41" t="s">
        <v>50</v>
      </c>
      <c r="Q7" s="41" t="s">
        <v>51</v>
      </c>
      <c r="R7" s="41">
        <v>1</v>
      </c>
      <c r="S7" s="41" t="s">
        <v>48</v>
      </c>
      <c r="T7" s="41" t="s">
        <v>47</v>
      </c>
      <c r="U7" s="44">
        <v>71500.009999999995</v>
      </c>
      <c r="V7" s="44">
        <v>71500.009999999995</v>
      </c>
      <c r="W7" s="44">
        <v>71500.009999999995</v>
      </c>
      <c r="X7" s="44">
        <v>143000.01999999999</v>
      </c>
      <c r="Y7" s="44">
        <v>357500.05</v>
      </c>
      <c r="Z7" s="44">
        <v>71500.009999999995</v>
      </c>
      <c r="AA7" s="45">
        <v>0</v>
      </c>
      <c r="AB7" s="43" t="s">
        <v>53</v>
      </c>
      <c r="AC7" s="45">
        <v>670501</v>
      </c>
      <c r="AD7" s="46" t="s">
        <v>54</v>
      </c>
      <c r="AE7" s="44">
        <v>11372.39</v>
      </c>
      <c r="AF7" s="44">
        <v>5557.2</v>
      </c>
      <c r="AG7" s="44">
        <v>5284.71</v>
      </c>
      <c r="AH7" s="44">
        <v>1941.09</v>
      </c>
      <c r="AI7" s="44">
        <v>5459.15</v>
      </c>
      <c r="AJ7" s="44">
        <v>3332.87</v>
      </c>
      <c r="AK7" s="44">
        <v>4278.76</v>
      </c>
      <c r="AL7" s="44">
        <v>19240.95</v>
      </c>
      <c r="AM7" s="44"/>
      <c r="AN7" s="44">
        <v>6371.78</v>
      </c>
      <c r="AO7" s="44">
        <v>5660.8</v>
      </c>
      <c r="AP7" s="44">
        <v>3000.29</v>
      </c>
      <c r="AQ7" s="44"/>
      <c r="AR7" s="89"/>
      <c r="AS7" s="47"/>
      <c r="AT7" s="48" t="s">
        <v>55</v>
      </c>
    </row>
    <row r="8" spans="1:46" ht="45" x14ac:dyDescent="0.25">
      <c r="A8" s="54" t="s">
        <v>597</v>
      </c>
      <c r="B8" s="36" t="s">
        <v>1090</v>
      </c>
      <c r="C8" s="38" t="s">
        <v>44</v>
      </c>
      <c r="D8" s="39" t="s">
        <v>45</v>
      </c>
      <c r="E8" s="88" t="s">
        <v>60</v>
      </c>
      <c r="F8" s="39" t="s">
        <v>57</v>
      </c>
      <c r="G8" s="41">
        <v>60</v>
      </c>
      <c r="H8" s="41" t="s">
        <v>47</v>
      </c>
      <c r="I8" s="41">
        <v>2023</v>
      </c>
      <c r="J8" s="41">
        <v>2024</v>
      </c>
      <c r="K8" s="42"/>
      <c r="L8" s="41" t="s">
        <v>48</v>
      </c>
      <c r="M8" s="42"/>
      <c r="N8" s="41" t="s">
        <v>48</v>
      </c>
      <c r="O8" s="43" t="s">
        <v>49</v>
      </c>
      <c r="P8" s="41" t="s">
        <v>50</v>
      </c>
      <c r="Q8" s="49" t="s">
        <v>51</v>
      </c>
      <c r="R8" s="41">
        <v>1</v>
      </c>
      <c r="S8" s="41" t="s">
        <v>48</v>
      </c>
      <c r="T8" s="41" t="s">
        <v>47</v>
      </c>
      <c r="U8" s="44">
        <v>126500</v>
      </c>
      <c r="V8" s="44">
        <v>126500</v>
      </c>
      <c r="W8" s="44">
        <v>126500</v>
      </c>
      <c r="X8" s="44">
        <v>253000</v>
      </c>
      <c r="Y8" s="44">
        <v>632500</v>
      </c>
      <c r="Z8" s="44">
        <v>126500</v>
      </c>
      <c r="AA8" s="45">
        <v>0</v>
      </c>
      <c r="AB8" s="43" t="s">
        <v>53</v>
      </c>
      <c r="AC8" s="45">
        <v>670501</v>
      </c>
      <c r="AD8" s="46" t="s">
        <v>54</v>
      </c>
      <c r="AE8" s="44">
        <v>20120.38</v>
      </c>
      <c r="AF8" s="44">
        <v>9831.9699999999993</v>
      </c>
      <c r="AG8" s="44">
        <v>9349.8799999999992</v>
      </c>
      <c r="AH8" s="44">
        <v>3434.24</v>
      </c>
      <c r="AI8" s="44">
        <v>9658.5</v>
      </c>
      <c r="AJ8" s="44">
        <v>5896.62</v>
      </c>
      <c r="AK8" s="44">
        <v>7570.12</v>
      </c>
      <c r="AL8" s="44">
        <v>34041.68</v>
      </c>
      <c r="AM8" s="44"/>
      <c r="AN8" s="44">
        <v>11273.14</v>
      </c>
      <c r="AO8" s="44">
        <v>10015.27</v>
      </c>
      <c r="AP8" s="44">
        <v>5308.2</v>
      </c>
      <c r="AQ8" s="44"/>
      <c r="AR8" s="89"/>
      <c r="AS8" s="47"/>
      <c r="AT8" s="48" t="s">
        <v>55</v>
      </c>
    </row>
    <row r="9" spans="1:46" ht="45" x14ac:dyDescent="0.25">
      <c r="A9" s="54" t="s">
        <v>598</v>
      </c>
      <c r="B9" s="36" t="s">
        <v>1091</v>
      </c>
      <c r="C9" s="38" t="s">
        <v>44</v>
      </c>
      <c r="D9" s="39" t="s">
        <v>45</v>
      </c>
      <c r="E9" s="86" t="s">
        <v>61</v>
      </c>
      <c r="F9" s="39" t="s">
        <v>57</v>
      </c>
      <c r="G9" s="41">
        <v>60</v>
      </c>
      <c r="H9" s="41" t="s">
        <v>47</v>
      </c>
      <c r="I9" s="41">
        <v>2023</v>
      </c>
      <c r="J9" s="41">
        <v>2024</v>
      </c>
      <c r="K9" s="42"/>
      <c r="L9" s="41" t="s">
        <v>48</v>
      </c>
      <c r="M9" s="42"/>
      <c r="N9" s="41" t="s">
        <v>48</v>
      </c>
      <c r="O9" s="43" t="s">
        <v>49</v>
      </c>
      <c r="P9" s="41" t="s">
        <v>50</v>
      </c>
      <c r="Q9" s="49" t="s">
        <v>51</v>
      </c>
      <c r="R9" s="41">
        <v>1</v>
      </c>
      <c r="S9" s="41" t="s">
        <v>48</v>
      </c>
      <c r="T9" s="41" t="s">
        <v>47</v>
      </c>
      <c r="U9" s="44">
        <v>126500</v>
      </c>
      <c r="V9" s="44">
        <v>126500</v>
      </c>
      <c r="W9" s="44">
        <v>126500</v>
      </c>
      <c r="X9" s="44">
        <v>253000</v>
      </c>
      <c r="Y9" s="44">
        <v>632500</v>
      </c>
      <c r="Z9" s="44">
        <v>126500</v>
      </c>
      <c r="AA9" s="45">
        <v>0</v>
      </c>
      <c r="AB9" s="43" t="s">
        <v>53</v>
      </c>
      <c r="AC9" s="45">
        <v>670501</v>
      </c>
      <c r="AD9" s="46" t="s">
        <v>54</v>
      </c>
      <c r="AE9" s="44">
        <v>20120.38</v>
      </c>
      <c r="AF9" s="44">
        <v>9831.9699999999993</v>
      </c>
      <c r="AG9" s="44">
        <v>9349.8799999999992</v>
      </c>
      <c r="AH9" s="44">
        <v>3434.24</v>
      </c>
      <c r="AI9" s="44">
        <v>9658.5</v>
      </c>
      <c r="AJ9" s="44">
        <v>5896.62</v>
      </c>
      <c r="AK9" s="44">
        <v>7570.12</v>
      </c>
      <c r="AL9" s="44">
        <v>34041.68</v>
      </c>
      <c r="AM9" s="44"/>
      <c r="AN9" s="44">
        <v>11273.14</v>
      </c>
      <c r="AO9" s="44">
        <v>10015.27</v>
      </c>
      <c r="AP9" s="44">
        <v>5308.2</v>
      </c>
      <c r="AQ9" s="44"/>
      <c r="AR9" s="89"/>
      <c r="AS9" s="47"/>
      <c r="AT9" s="48" t="s">
        <v>55</v>
      </c>
    </row>
    <row r="10" spans="1:46" ht="45" x14ac:dyDescent="0.25">
      <c r="A10" s="54" t="s">
        <v>599</v>
      </c>
      <c r="B10" s="36" t="s">
        <v>1092</v>
      </c>
      <c r="C10" s="38" t="s">
        <v>44</v>
      </c>
      <c r="D10" s="39" t="s">
        <v>45</v>
      </c>
      <c r="E10" s="86" t="s">
        <v>62</v>
      </c>
      <c r="F10" s="39" t="s">
        <v>57</v>
      </c>
      <c r="G10" s="41">
        <v>60</v>
      </c>
      <c r="H10" s="41" t="s">
        <v>47</v>
      </c>
      <c r="I10" s="41">
        <v>2023</v>
      </c>
      <c r="J10" s="41">
        <v>2024</v>
      </c>
      <c r="K10" s="42"/>
      <c r="L10" s="41" t="s">
        <v>48</v>
      </c>
      <c r="M10" s="42"/>
      <c r="N10" s="41" t="s">
        <v>48</v>
      </c>
      <c r="O10" s="43" t="s">
        <v>49</v>
      </c>
      <c r="P10" s="41" t="s">
        <v>50</v>
      </c>
      <c r="Q10" s="41" t="s">
        <v>51</v>
      </c>
      <c r="R10" s="41">
        <v>1</v>
      </c>
      <c r="S10" s="41" t="s">
        <v>48</v>
      </c>
      <c r="T10" s="41" t="s">
        <v>47</v>
      </c>
      <c r="U10" s="44">
        <v>98999.99</v>
      </c>
      <c r="V10" s="44">
        <v>98999.99</v>
      </c>
      <c r="W10" s="44">
        <v>98999.99</v>
      </c>
      <c r="X10" s="44">
        <v>197999.98</v>
      </c>
      <c r="Y10" s="44">
        <v>494999.95</v>
      </c>
      <c r="Z10" s="44">
        <v>98999.99</v>
      </c>
      <c r="AA10" s="45">
        <v>0</v>
      </c>
      <c r="AB10" s="43" t="s">
        <v>53</v>
      </c>
      <c r="AC10" s="45">
        <v>670501</v>
      </c>
      <c r="AD10" s="46" t="s">
        <v>54</v>
      </c>
      <c r="AE10" s="44">
        <v>15746.38</v>
      </c>
      <c r="AF10" s="44">
        <v>7694.58</v>
      </c>
      <c r="AG10" s="44">
        <v>7317.29</v>
      </c>
      <c r="AH10" s="44">
        <v>2687.67</v>
      </c>
      <c r="AI10" s="44">
        <v>7558.82</v>
      </c>
      <c r="AJ10" s="44">
        <v>4614.75</v>
      </c>
      <c r="AK10" s="44">
        <v>5924.44</v>
      </c>
      <c r="AL10" s="44">
        <v>26641.31</v>
      </c>
      <c r="AM10" s="44"/>
      <c r="AN10" s="44">
        <v>8822.4599999999991</v>
      </c>
      <c r="AO10" s="44">
        <v>7838.04</v>
      </c>
      <c r="AP10" s="44">
        <v>4154.24</v>
      </c>
      <c r="AQ10" s="44"/>
      <c r="AR10" s="89"/>
      <c r="AS10" s="47"/>
      <c r="AT10" s="48" t="s">
        <v>55</v>
      </c>
    </row>
    <row r="11" spans="1:46" ht="45" x14ac:dyDescent="0.25">
      <c r="A11" s="54" t="s">
        <v>600</v>
      </c>
      <c r="B11" s="36" t="s">
        <v>1093</v>
      </c>
      <c r="C11" s="38" t="s">
        <v>44</v>
      </c>
      <c r="D11" s="39" t="s">
        <v>45</v>
      </c>
      <c r="E11" s="86" t="s">
        <v>63</v>
      </c>
      <c r="F11" s="39" t="s">
        <v>57</v>
      </c>
      <c r="G11" s="41">
        <v>60</v>
      </c>
      <c r="H11" s="41" t="s">
        <v>47</v>
      </c>
      <c r="I11" s="41">
        <v>2023</v>
      </c>
      <c r="J11" s="41">
        <v>2024</v>
      </c>
      <c r="K11" s="42"/>
      <c r="L11" s="41" t="s">
        <v>48</v>
      </c>
      <c r="M11" s="42"/>
      <c r="N11" s="41" t="s">
        <v>48</v>
      </c>
      <c r="O11" s="43" t="s">
        <v>49</v>
      </c>
      <c r="P11" s="41" t="s">
        <v>50</v>
      </c>
      <c r="Q11" s="49" t="s">
        <v>51</v>
      </c>
      <c r="R11" s="41">
        <v>1</v>
      </c>
      <c r="S11" s="41" t="s">
        <v>48</v>
      </c>
      <c r="T11" s="41" t="s">
        <v>47</v>
      </c>
      <c r="U11" s="44">
        <v>22000</v>
      </c>
      <c r="V11" s="44">
        <v>120000</v>
      </c>
      <c r="W11" s="44">
        <v>120000</v>
      </c>
      <c r="X11" s="44">
        <v>240000</v>
      </c>
      <c r="Y11" s="44">
        <v>502000</v>
      </c>
      <c r="Z11" s="44">
        <v>22000</v>
      </c>
      <c r="AA11" s="45">
        <v>0</v>
      </c>
      <c r="AB11" s="43" t="s">
        <v>53</v>
      </c>
      <c r="AC11" s="45">
        <v>670501</v>
      </c>
      <c r="AD11" s="46" t="s">
        <v>54</v>
      </c>
      <c r="AE11" s="44"/>
      <c r="AF11" s="44">
        <v>7333.33</v>
      </c>
      <c r="AG11" s="44">
        <v>7333.33</v>
      </c>
      <c r="AH11" s="44"/>
      <c r="AI11" s="44">
        <v>7333.33</v>
      </c>
      <c r="AJ11" s="44"/>
      <c r="AK11" s="44"/>
      <c r="AL11" s="44"/>
      <c r="AM11" s="44"/>
      <c r="AN11" s="44"/>
      <c r="AO11" s="44"/>
      <c r="AP11" s="44"/>
      <c r="AQ11" s="44"/>
      <c r="AR11" s="89"/>
      <c r="AS11" s="47"/>
      <c r="AT11" s="48" t="s">
        <v>55</v>
      </c>
    </row>
    <row r="12" spans="1:46" ht="30" x14ac:dyDescent="0.25">
      <c r="A12" s="54" t="s">
        <v>601</v>
      </c>
      <c r="B12" s="36" t="s">
        <v>1094</v>
      </c>
      <c r="C12" s="38" t="s">
        <v>44</v>
      </c>
      <c r="D12" s="39" t="s">
        <v>64</v>
      </c>
      <c r="E12" s="86" t="s">
        <v>65</v>
      </c>
      <c r="F12" s="39" t="s">
        <v>66</v>
      </c>
      <c r="G12" s="41">
        <v>12</v>
      </c>
      <c r="H12" s="41" t="s">
        <v>47</v>
      </c>
      <c r="I12" s="41">
        <v>2023</v>
      </c>
      <c r="J12" s="41">
        <v>2024</v>
      </c>
      <c r="K12" s="42"/>
      <c r="L12" s="41" t="s">
        <v>48</v>
      </c>
      <c r="M12" s="42"/>
      <c r="N12" s="41" t="s">
        <v>48</v>
      </c>
      <c r="O12" s="43" t="s">
        <v>49</v>
      </c>
      <c r="P12" s="41" t="s">
        <v>50</v>
      </c>
      <c r="Q12" s="49" t="s">
        <v>51</v>
      </c>
      <c r="R12" s="41">
        <v>1</v>
      </c>
      <c r="S12" s="41" t="s">
        <v>48</v>
      </c>
      <c r="T12" s="41" t="s">
        <v>47</v>
      </c>
      <c r="U12" s="44">
        <v>180000</v>
      </c>
      <c r="V12" s="44"/>
      <c r="W12" s="44"/>
      <c r="X12" s="44"/>
      <c r="Y12" s="44">
        <v>180000</v>
      </c>
      <c r="Z12" s="44">
        <v>180000</v>
      </c>
      <c r="AA12" s="45">
        <v>0</v>
      </c>
      <c r="AB12" s="43" t="s">
        <v>53</v>
      </c>
      <c r="AC12" s="45">
        <v>670501</v>
      </c>
      <c r="AD12" s="46" t="s">
        <v>54</v>
      </c>
      <c r="AE12" s="44">
        <v>36251.71</v>
      </c>
      <c r="AF12" s="44">
        <v>17714.66</v>
      </c>
      <c r="AG12" s="44">
        <v>16846.05</v>
      </c>
      <c r="AH12" s="44">
        <v>6187.62</v>
      </c>
      <c r="AI12" s="44">
        <v>17402.11</v>
      </c>
      <c r="AJ12" s="44">
        <v>10624.19</v>
      </c>
      <c r="AK12" s="44">
        <v>13639.39</v>
      </c>
      <c r="AL12" s="44">
        <v>61334.27</v>
      </c>
      <c r="AM12" s="44"/>
      <c r="AN12" s="44"/>
      <c r="AO12" s="44"/>
      <c r="AP12" s="44"/>
      <c r="AQ12" s="44"/>
      <c r="AR12" s="89"/>
      <c r="AS12" s="47"/>
      <c r="AT12" s="48" t="s">
        <v>55</v>
      </c>
    </row>
    <row r="13" spans="1:46" ht="45" x14ac:dyDescent="0.25">
      <c r="A13" s="54" t="s">
        <v>602</v>
      </c>
      <c r="B13" s="36" t="s">
        <v>1095</v>
      </c>
      <c r="C13" s="38" t="s">
        <v>44</v>
      </c>
      <c r="D13" s="39" t="s">
        <v>45</v>
      </c>
      <c r="E13" s="86" t="s">
        <v>67</v>
      </c>
      <c r="F13" s="39" t="s">
        <v>57</v>
      </c>
      <c r="G13" s="41">
        <v>60</v>
      </c>
      <c r="H13" s="41" t="s">
        <v>47</v>
      </c>
      <c r="I13" s="41">
        <v>2023</v>
      </c>
      <c r="J13" s="41">
        <v>2024</v>
      </c>
      <c r="K13" s="42"/>
      <c r="L13" s="41" t="s">
        <v>48</v>
      </c>
      <c r="M13" s="42"/>
      <c r="N13" s="41" t="s">
        <v>48</v>
      </c>
      <c r="O13" s="43" t="s">
        <v>49</v>
      </c>
      <c r="P13" s="41" t="s">
        <v>50</v>
      </c>
      <c r="Q13" s="41" t="s">
        <v>51</v>
      </c>
      <c r="R13" s="41">
        <v>1</v>
      </c>
      <c r="S13" s="41" t="s">
        <v>48</v>
      </c>
      <c r="T13" s="41" t="s">
        <v>48</v>
      </c>
      <c r="U13" s="44">
        <v>56000</v>
      </c>
      <c r="V13" s="44">
        <v>56000</v>
      </c>
      <c r="W13" s="44">
        <v>56000</v>
      </c>
      <c r="X13" s="44">
        <v>112000</v>
      </c>
      <c r="Y13" s="44">
        <v>280000</v>
      </c>
      <c r="Z13" s="44">
        <v>56000</v>
      </c>
      <c r="AA13" s="45">
        <v>0</v>
      </c>
      <c r="AB13" s="43" t="s">
        <v>53</v>
      </c>
      <c r="AC13" s="45">
        <v>670501</v>
      </c>
      <c r="AD13" s="46" t="s">
        <v>54</v>
      </c>
      <c r="AE13" s="44"/>
      <c r="AF13" s="44"/>
      <c r="AG13" s="44"/>
      <c r="AH13" s="44"/>
      <c r="AI13" s="44"/>
      <c r="AJ13" s="44"/>
      <c r="AK13" s="44"/>
      <c r="AL13" s="44"/>
      <c r="AM13" s="44"/>
      <c r="AN13" s="44"/>
      <c r="AO13" s="44"/>
      <c r="AP13" s="44"/>
      <c r="AQ13" s="44">
        <v>56000</v>
      </c>
      <c r="AR13" s="89"/>
      <c r="AS13" s="47"/>
      <c r="AT13" s="48" t="s">
        <v>55</v>
      </c>
    </row>
    <row r="14" spans="1:46" ht="45" x14ac:dyDescent="0.25">
      <c r="A14" s="54" t="s">
        <v>603</v>
      </c>
      <c r="B14" s="37" t="s">
        <v>1096</v>
      </c>
      <c r="C14" s="38" t="s">
        <v>44</v>
      </c>
      <c r="D14" s="39" t="s">
        <v>45</v>
      </c>
      <c r="E14" s="86" t="s">
        <v>68</v>
      </c>
      <c r="F14" s="39" t="s">
        <v>57</v>
      </c>
      <c r="G14" s="41">
        <v>60</v>
      </c>
      <c r="H14" s="41" t="s">
        <v>47</v>
      </c>
      <c r="I14" s="41">
        <v>2023</v>
      </c>
      <c r="J14" s="41">
        <v>2024</v>
      </c>
      <c r="K14" s="42"/>
      <c r="L14" s="41" t="s">
        <v>48</v>
      </c>
      <c r="M14" s="42"/>
      <c r="N14" s="41" t="s">
        <v>48</v>
      </c>
      <c r="O14" s="43" t="s">
        <v>49</v>
      </c>
      <c r="P14" s="41" t="s">
        <v>50</v>
      </c>
      <c r="Q14" s="41" t="s">
        <v>51</v>
      </c>
      <c r="R14" s="41">
        <v>1</v>
      </c>
      <c r="S14" s="41" t="s">
        <v>48</v>
      </c>
      <c r="T14" s="41" t="s">
        <v>47</v>
      </c>
      <c r="U14" s="44">
        <v>40000</v>
      </c>
      <c r="V14" s="44">
        <v>40000</v>
      </c>
      <c r="W14" s="44">
        <v>40000</v>
      </c>
      <c r="X14" s="44">
        <v>80000</v>
      </c>
      <c r="Y14" s="44">
        <v>200000</v>
      </c>
      <c r="Z14" s="44">
        <v>40000</v>
      </c>
      <c r="AA14" s="45">
        <v>0</v>
      </c>
      <c r="AB14" s="43" t="s">
        <v>53</v>
      </c>
      <c r="AC14" s="45">
        <v>670501</v>
      </c>
      <c r="AD14" s="46" t="s">
        <v>54</v>
      </c>
      <c r="AE14" s="44"/>
      <c r="AF14" s="44"/>
      <c r="AG14" s="44">
        <v>10000</v>
      </c>
      <c r="AH14" s="44"/>
      <c r="AI14" s="44"/>
      <c r="AJ14" s="44"/>
      <c r="AK14" s="44"/>
      <c r="AL14" s="44">
        <v>30000</v>
      </c>
      <c r="AM14" s="44"/>
      <c r="AN14" s="44"/>
      <c r="AO14" s="44"/>
      <c r="AP14" s="44"/>
      <c r="AQ14" s="44"/>
      <c r="AR14" s="89"/>
      <c r="AS14" s="47"/>
      <c r="AT14" s="48" t="s">
        <v>55</v>
      </c>
    </row>
    <row r="15" spans="1:46" ht="45" x14ac:dyDescent="0.25">
      <c r="A15" s="54" t="s">
        <v>604</v>
      </c>
      <c r="B15" s="36" t="s">
        <v>1097</v>
      </c>
      <c r="C15" s="38" t="s">
        <v>44</v>
      </c>
      <c r="D15" s="39" t="s">
        <v>45</v>
      </c>
      <c r="E15" s="86" t="s">
        <v>69</v>
      </c>
      <c r="F15" s="39" t="s">
        <v>57</v>
      </c>
      <c r="G15" s="41">
        <v>4</v>
      </c>
      <c r="H15" s="41" t="s">
        <v>48</v>
      </c>
      <c r="I15" s="41">
        <v>2023</v>
      </c>
      <c r="J15" s="41">
        <v>2024</v>
      </c>
      <c r="K15" s="42"/>
      <c r="L15" s="41" t="s">
        <v>48</v>
      </c>
      <c r="M15" s="42"/>
      <c r="N15" s="41" t="s">
        <v>48</v>
      </c>
      <c r="O15" s="43" t="s">
        <v>49</v>
      </c>
      <c r="P15" s="41" t="s">
        <v>50</v>
      </c>
      <c r="Q15" s="49" t="s">
        <v>51</v>
      </c>
      <c r="R15" s="41">
        <v>1</v>
      </c>
      <c r="S15" s="41" t="s">
        <v>48</v>
      </c>
      <c r="T15" s="41" t="s">
        <v>48</v>
      </c>
      <c r="U15" s="44">
        <v>70000</v>
      </c>
      <c r="V15" s="44"/>
      <c r="W15" s="44"/>
      <c r="X15" s="44"/>
      <c r="Y15" s="44">
        <v>70000</v>
      </c>
      <c r="Z15" s="44">
        <v>70000</v>
      </c>
      <c r="AA15" s="45">
        <v>0</v>
      </c>
      <c r="AB15" s="43" t="s">
        <v>53</v>
      </c>
      <c r="AC15" s="45">
        <v>670501</v>
      </c>
      <c r="AD15" s="46" t="s">
        <v>54</v>
      </c>
      <c r="AE15" s="44"/>
      <c r="AF15" s="44"/>
      <c r="AG15" s="44">
        <v>35000</v>
      </c>
      <c r="AH15" s="44"/>
      <c r="AI15" s="44">
        <v>35000</v>
      </c>
      <c r="AJ15" s="44"/>
      <c r="AK15" s="44"/>
      <c r="AL15" s="44"/>
      <c r="AM15" s="44"/>
      <c r="AN15" s="44"/>
      <c r="AO15" s="44"/>
      <c r="AP15" s="44"/>
      <c r="AQ15" s="44"/>
      <c r="AR15" s="89"/>
      <c r="AS15" s="47"/>
      <c r="AT15" s="48" t="s">
        <v>70</v>
      </c>
    </row>
    <row r="16" spans="1:46" ht="45" x14ac:dyDescent="0.25">
      <c r="A16" s="54" t="s">
        <v>605</v>
      </c>
      <c r="B16" s="36" t="s">
        <v>1098</v>
      </c>
      <c r="C16" s="38" t="s">
        <v>44</v>
      </c>
      <c r="D16" s="39" t="s">
        <v>45</v>
      </c>
      <c r="E16" s="88" t="s">
        <v>71</v>
      </c>
      <c r="F16" s="39" t="s">
        <v>57</v>
      </c>
      <c r="G16" s="41">
        <v>4</v>
      </c>
      <c r="H16" s="41" t="s">
        <v>48</v>
      </c>
      <c r="I16" s="41">
        <v>2023</v>
      </c>
      <c r="J16" s="41">
        <v>2024</v>
      </c>
      <c r="K16" s="42"/>
      <c r="L16" s="41" t="s">
        <v>48</v>
      </c>
      <c r="M16" s="42"/>
      <c r="N16" s="41" t="s">
        <v>48</v>
      </c>
      <c r="O16" s="43" t="s">
        <v>49</v>
      </c>
      <c r="P16" s="41" t="s">
        <v>50</v>
      </c>
      <c r="Q16" s="41" t="s">
        <v>51</v>
      </c>
      <c r="R16" s="41">
        <v>1</v>
      </c>
      <c r="S16" s="41" t="s">
        <v>48</v>
      </c>
      <c r="T16" s="41" t="s">
        <v>48</v>
      </c>
      <c r="U16" s="44">
        <v>180000</v>
      </c>
      <c r="V16" s="44"/>
      <c r="W16" s="44"/>
      <c r="X16" s="44"/>
      <c r="Y16" s="44">
        <v>180000</v>
      </c>
      <c r="Z16" s="44">
        <v>180000</v>
      </c>
      <c r="AA16" s="45">
        <v>0</v>
      </c>
      <c r="AB16" s="43" t="s">
        <v>53</v>
      </c>
      <c r="AC16" s="45">
        <v>670501</v>
      </c>
      <c r="AD16" s="46" t="s">
        <v>54</v>
      </c>
      <c r="AE16" s="44"/>
      <c r="AF16" s="44">
        <v>20000</v>
      </c>
      <c r="AG16" s="44">
        <v>20000</v>
      </c>
      <c r="AH16" s="44"/>
      <c r="AI16" s="44">
        <v>20000</v>
      </c>
      <c r="AJ16" s="44">
        <v>20000</v>
      </c>
      <c r="AK16" s="44">
        <v>20000</v>
      </c>
      <c r="AL16" s="44">
        <v>20000</v>
      </c>
      <c r="AM16" s="44"/>
      <c r="AN16" s="44">
        <v>20000</v>
      </c>
      <c r="AO16" s="44">
        <v>20000</v>
      </c>
      <c r="AP16" s="44">
        <v>20000</v>
      </c>
      <c r="AQ16" s="44"/>
      <c r="AR16" s="89"/>
      <c r="AS16" s="47"/>
      <c r="AT16" s="48" t="s">
        <v>70</v>
      </c>
    </row>
    <row r="17" spans="1:46" ht="45" x14ac:dyDescent="0.25">
      <c r="A17" s="54" t="s">
        <v>606</v>
      </c>
      <c r="B17" s="36" t="s">
        <v>1099</v>
      </c>
      <c r="C17" s="38" t="s">
        <v>44</v>
      </c>
      <c r="D17" s="39" t="s">
        <v>45</v>
      </c>
      <c r="E17" s="86" t="s">
        <v>72</v>
      </c>
      <c r="F17" s="39" t="s">
        <v>57</v>
      </c>
      <c r="G17" s="41">
        <v>4</v>
      </c>
      <c r="H17" s="41" t="s">
        <v>48</v>
      </c>
      <c r="I17" s="41">
        <v>2023</v>
      </c>
      <c r="J17" s="41">
        <v>2024</v>
      </c>
      <c r="K17" s="42"/>
      <c r="L17" s="41" t="s">
        <v>48</v>
      </c>
      <c r="M17" s="42"/>
      <c r="N17" s="41" t="s">
        <v>48</v>
      </c>
      <c r="O17" s="43" t="s">
        <v>49</v>
      </c>
      <c r="P17" s="41" t="s">
        <v>50</v>
      </c>
      <c r="Q17" s="41" t="s">
        <v>51</v>
      </c>
      <c r="R17" s="41">
        <v>1</v>
      </c>
      <c r="S17" s="41" t="s">
        <v>48</v>
      </c>
      <c r="T17" s="41" t="s">
        <v>48</v>
      </c>
      <c r="U17" s="44">
        <v>80000</v>
      </c>
      <c r="V17" s="44"/>
      <c r="W17" s="44"/>
      <c r="X17" s="44"/>
      <c r="Y17" s="44">
        <v>80000</v>
      </c>
      <c r="Z17" s="44">
        <v>80000</v>
      </c>
      <c r="AA17" s="45">
        <v>0</v>
      </c>
      <c r="AB17" s="43" t="s">
        <v>53</v>
      </c>
      <c r="AC17" s="45">
        <v>670501</v>
      </c>
      <c r="AD17" s="46" t="s">
        <v>54</v>
      </c>
      <c r="AE17" s="44">
        <v>20000</v>
      </c>
      <c r="AF17" s="44"/>
      <c r="AG17" s="44"/>
      <c r="AH17" s="44"/>
      <c r="AI17" s="44"/>
      <c r="AJ17" s="44">
        <v>20000</v>
      </c>
      <c r="AK17" s="44">
        <v>20000</v>
      </c>
      <c r="AL17" s="44"/>
      <c r="AM17" s="44"/>
      <c r="AN17" s="44"/>
      <c r="AO17" s="44">
        <v>20000</v>
      </c>
      <c r="AP17" s="44"/>
      <c r="AQ17" s="44"/>
      <c r="AR17" s="89"/>
      <c r="AS17" s="47"/>
      <c r="AT17" s="48" t="s">
        <v>70</v>
      </c>
    </row>
    <row r="18" spans="1:46" ht="45" x14ac:dyDescent="0.25">
      <c r="A18" s="55" t="s">
        <v>607</v>
      </c>
      <c r="B18" s="36" t="s">
        <v>1100</v>
      </c>
      <c r="C18" s="38" t="s">
        <v>44</v>
      </c>
      <c r="D18" s="39" t="s">
        <v>45</v>
      </c>
      <c r="E18" s="86" t="s">
        <v>73</v>
      </c>
      <c r="F18" s="39" t="s">
        <v>57</v>
      </c>
      <c r="G18" s="41">
        <v>4</v>
      </c>
      <c r="H18" s="41" t="s">
        <v>48</v>
      </c>
      <c r="I18" s="41">
        <v>2023</v>
      </c>
      <c r="J18" s="41">
        <v>2024</v>
      </c>
      <c r="K18" s="42"/>
      <c r="L18" s="41" t="s">
        <v>48</v>
      </c>
      <c r="M18" s="42"/>
      <c r="N18" s="41" t="s">
        <v>48</v>
      </c>
      <c r="O18" s="43" t="s">
        <v>49</v>
      </c>
      <c r="P18" s="41" t="s">
        <v>50</v>
      </c>
      <c r="Q18" s="41" t="s">
        <v>51</v>
      </c>
      <c r="R18" s="41">
        <v>1</v>
      </c>
      <c r="S18" s="41" t="s">
        <v>48</v>
      </c>
      <c r="T18" s="41" t="s">
        <v>48</v>
      </c>
      <c r="U18" s="44">
        <v>300000</v>
      </c>
      <c r="V18" s="44"/>
      <c r="W18" s="44"/>
      <c r="X18" s="44"/>
      <c r="Y18" s="44">
        <v>300000</v>
      </c>
      <c r="Z18" s="44">
        <v>300000</v>
      </c>
      <c r="AA18" s="45">
        <v>0</v>
      </c>
      <c r="AB18" s="43" t="s">
        <v>53</v>
      </c>
      <c r="AC18" s="45">
        <v>670501</v>
      </c>
      <c r="AD18" s="46" t="s">
        <v>54</v>
      </c>
      <c r="AE18" s="44">
        <v>47716.32</v>
      </c>
      <c r="AF18" s="44">
        <v>23316.93</v>
      </c>
      <c r="AG18" s="44">
        <v>22173.62</v>
      </c>
      <c r="AH18" s="44">
        <v>8144.45</v>
      </c>
      <c r="AI18" s="44">
        <v>22905.53</v>
      </c>
      <c r="AJ18" s="44">
        <v>13984.09</v>
      </c>
      <c r="AK18" s="44">
        <v>17952.849999999999</v>
      </c>
      <c r="AL18" s="44">
        <v>80731.25</v>
      </c>
      <c r="AM18" s="44"/>
      <c r="AN18" s="44">
        <v>26734.73</v>
      </c>
      <c r="AO18" s="44">
        <v>23751.63</v>
      </c>
      <c r="AP18" s="44">
        <v>12588.62</v>
      </c>
      <c r="AQ18" s="44"/>
      <c r="AR18" s="89"/>
      <c r="AS18" s="47"/>
      <c r="AT18" s="48" t="s">
        <v>70</v>
      </c>
    </row>
    <row r="19" spans="1:46" ht="120" x14ac:dyDescent="0.25">
      <c r="A19" s="54" t="s">
        <v>608</v>
      </c>
      <c r="B19" s="36" t="s">
        <v>1101</v>
      </c>
      <c r="C19" s="38" t="s">
        <v>44</v>
      </c>
      <c r="D19" s="39" t="s">
        <v>45</v>
      </c>
      <c r="E19" s="88" t="s">
        <v>74</v>
      </c>
      <c r="F19" s="39" t="s">
        <v>57</v>
      </c>
      <c r="G19" s="41">
        <v>24</v>
      </c>
      <c r="H19" s="41" t="s">
        <v>48</v>
      </c>
      <c r="I19" s="41">
        <v>2024</v>
      </c>
      <c r="J19" s="41">
        <v>2024</v>
      </c>
      <c r="K19" s="42"/>
      <c r="L19" s="41" t="s">
        <v>48</v>
      </c>
      <c r="M19" s="42"/>
      <c r="N19" s="41" t="s">
        <v>48</v>
      </c>
      <c r="O19" s="43" t="s">
        <v>49</v>
      </c>
      <c r="P19" s="41" t="s">
        <v>50</v>
      </c>
      <c r="Q19" s="49" t="s">
        <v>51</v>
      </c>
      <c r="R19" s="41">
        <v>1</v>
      </c>
      <c r="S19" s="41" t="s">
        <v>48</v>
      </c>
      <c r="T19" s="41" t="s">
        <v>47</v>
      </c>
      <c r="U19" s="44">
        <v>400000</v>
      </c>
      <c r="V19" s="44">
        <v>300000</v>
      </c>
      <c r="W19" s="44"/>
      <c r="X19" s="44"/>
      <c r="Y19" s="44">
        <v>700000</v>
      </c>
      <c r="Z19" s="44">
        <v>400000</v>
      </c>
      <c r="AA19" s="45">
        <v>0</v>
      </c>
      <c r="AB19" s="43" t="s">
        <v>53</v>
      </c>
      <c r="AC19" s="45">
        <v>670501</v>
      </c>
      <c r="AD19" s="46" t="s">
        <v>54</v>
      </c>
      <c r="AE19" s="44">
        <v>63621.760000000002</v>
      </c>
      <c r="AF19" s="44">
        <v>31089.24</v>
      </c>
      <c r="AG19" s="44">
        <v>29564.83</v>
      </c>
      <c r="AH19" s="44">
        <v>10859.27</v>
      </c>
      <c r="AI19" s="44">
        <v>30540.7</v>
      </c>
      <c r="AJ19" s="44">
        <v>18645.45</v>
      </c>
      <c r="AK19" s="44">
        <v>23937.13</v>
      </c>
      <c r="AL19" s="44">
        <v>107641.66</v>
      </c>
      <c r="AM19" s="44"/>
      <c r="AN19" s="44">
        <v>35646.31</v>
      </c>
      <c r="AO19" s="44">
        <v>31668.83</v>
      </c>
      <c r="AP19" s="44">
        <v>16784.82</v>
      </c>
      <c r="AQ19" s="44"/>
      <c r="AR19" s="89"/>
      <c r="AS19" s="50" t="s">
        <v>591</v>
      </c>
      <c r="AT19" s="48" t="s">
        <v>55</v>
      </c>
    </row>
    <row r="20" spans="1:46" ht="120" x14ac:dyDescent="0.25">
      <c r="A20" s="54" t="s">
        <v>609</v>
      </c>
      <c r="B20" s="36" t="s">
        <v>1102</v>
      </c>
      <c r="C20" s="38" t="s">
        <v>44</v>
      </c>
      <c r="D20" s="39" t="s">
        <v>45</v>
      </c>
      <c r="E20" s="86" t="s">
        <v>75</v>
      </c>
      <c r="F20" s="39" t="s">
        <v>57</v>
      </c>
      <c r="G20" s="41">
        <v>24</v>
      </c>
      <c r="H20" s="41" t="s">
        <v>48</v>
      </c>
      <c r="I20" s="41">
        <v>2024</v>
      </c>
      <c r="J20" s="41">
        <v>2024</v>
      </c>
      <c r="K20" s="42"/>
      <c r="L20" s="41" t="s">
        <v>48</v>
      </c>
      <c r="M20" s="42"/>
      <c r="N20" s="41" t="s">
        <v>48</v>
      </c>
      <c r="O20" s="43" t="s">
        <v>49</v>
      </c>
      <c r="P20" s="41" t="s">
        <v>50</v>
      </c>
      <c r="Q20" s="41" t="s">
        <v>51</v>
      </c>
      <c r="R20" s="41">
        <v>1</v>
      </c>
      <c r="S20" s="41" t="s">
        <v>48</v>
      </c>
      <c r="T20" s="41" t="s">
        <v>48</v>
      </c>
      <c r="U20" s="44">
        <v>250000</v>
      </c>
      <c r="V20" s="44">
        <v>100000</v>
      </c>
      <c r="W20" s="44">
        <v>100000</v>
      </c>
      <c r="X20" s="44">
        <v>200000</v>
      </c>
      <c r="Y20" s="44">
        <v>650000</v>
      </c>
      <c r="Z20" s="44">
        <v>250000</v>
      </c>
      <c r="AA20" s="45">
        <v>0</v>
      </c>
      <c r="AB20" s="43" t="s">
        <v>53</v>
      </c>
      <c r="AC20" s="45">
        <v>670501</v>
      </c>
      <c r="AD20" s="46" t="s">
        <v>54</v>
      </c>
      <c r="AE20" s="44">
        <v>50349.599999999999</v>
      </c>
      <c r="AF20" s="44">
        <v>24603.7</v>
      </c>
      <c r="AG20" s="44">
        <v>23397.3</v>
      </c>
      <c r="AH20" s="44">
        <v>8593.91</v>
      </c>
      <c r="AI20" s="44">
        <v>24169.599999999999</v>
      </c>
      <c r="AJ20" s="44">
        <v>14755.82</v>
      </c>
      <c r="AK20" s="44">
        <v>18943.599999999999</v>
      </c>
      <c r="AL20" s="44">
        <v>85186.49</v>
      </c>
      <c r="AM20" s="44"/>
      <c r="AN20" s="44"/>
      <c r="AO20" s="44"/>
      <c r="AP20" s="44"/>
      <c r="AQ20" s="44"/>
      <c r="AR20" s="89"/>
      <c r="AS20" s="50" t="s">
        <v>591</v>
      </c>
      <c r="AT20" s="48" t="s">
        <v>70</v>
      </c>
    </row>
    <row r="21" spans="1:46" ht="120" x14ac:dyDescent="0.25">
      <c r="A21" s="54" t="s">
        <v>610</v>
      </c>
      <c r="B21" s="36" t="s">
        <v>1103</v>
      </c>
      <c r="C21" s="38" t="s">
        <v>44</v>
      </c>
      <c r="D21" s="39" t="s">
        <v>45</v>
      </c>
      <c r="E21" s="86" t="s">
        <v>76</v>
      </c>
      <c r="F21" s="39" t="s">
        <v>57</v>
      </c>
      <c r="G21" s="41">
        <v>24</v>
      </c>
      <c r="H21" s="41" t="s">
        <v>48</v>
      </c>
      <c r="I21" s="41">
        <v>2024</v>
      </c>
      <c r="J21" s="41">
        <v>2024</v>
      </c>
      <c r="K21" s="42"/>
      <c r="L21" s="41" t="s">
        <v>48</v>
      </c>
      <c r="M21" s="42"/>
      <c r="N21" s="41" t="s">
        <v>48</v>
      </c>
      <c r="O21" s="43" t="s">
        <v>49</v>
      </c>
      <c r="P21" s="41" t="s">
        <v>77</v>
      </c>
      <c r="Q21" s="41" t="s">
        <v>51</v>
      </c>
      <c r="R21" s="41">
        <v>1</v>
      </c>
      <c r="S21" s="41" t="s">
        <v>48</v>
      </c>
      <c r="T21" s="41" t="s">
        <v>47</v>
      </c>
      <c r="U21" s="44">
        <v>200000</v>
      </c>
      <c r="V21" s="44">
        <v>50000</v>
      </c>
      <c r="W21" s="44">
        <v>50000</v>
      </c>
      <c r="X21" s="44">
        <v>100000</v>
      </c>
      <c r="Y21" s="44">
        <v>400000</v>
      </c>
      <c r="Z21" s="44">
        <v>200000</v>
      </c>
      <c r="AA21" s="45">
        <v>0</v>
      </c>
      <c r="AB21" s="43" t="s">
        <v>53</v>
      </c>
      <c r="AC21" s="45">
        <v>670501</v>
      </c>
      <c r="AD21" s="46" t="s">
        <v>54</v>
      </c>
      <c r="AE21" s="44">
        <v>31810.880000000001</v>
      </c>
      <c r="AF21" s="44">
        <v>15544.62</v>
      </c>
      <c r="AG21" s="44">
        <v>14782.41</v>
      </c>
      <c r="AH21" s="44">
        <v>5429.63</v>
      </c>
      <c r="AI21" s="44">
        <v>15270.35</v>
      </c>
      <c r="AJ21" s="44">
        <v>9322.7199999999993</v>
      </c>
      <c r="AK21" s="44">
        <v>11968.57</v>
      </c>
      <c r="AL21" s="44">
        <v>53820.83</v>
      </c>
      <c r="AM21" s="44"/>
      <c r="AN21" s="44">
        <v>17823.150000000001</v>
      </c>
      <c r="AO21" s="44">
        <v>15834.42</v>
      </c>
      <c r="AP21" s="44">
        <v>8392.41</v>
      </c>
      <c r="AQ21" s="44"/>
      <c r="AR21" s="89"/>
      <c r="AS21" s="50" t="s">
        <v>591</v>
      </c>
      <c r="AT21" s="48" t="s">
        <v>70</v>
      </c>
    </row>
    <row r="22" spans="1:46" ht="45" x14ac:dyDescent="0.25">
      <c r="A22" s="54" t="s">
        <v>611</v>
      </c>
      <c r="B22" s="36" t="s">
        <v>1104</v>
      </c>
      <c r="C22" s="38" t="s">
        <v>44</v>
      </c>
      <c r="D22" s="39" t="s">
        <v>45</v>
      </c>
      <c r="E22" s="86" t="s">
        <v>78</v>
      </c>
      <c r="F22" s="39" t="s">
        <v>57</v>
      </c>
      <c r="G22" s="41">
        <v>24</v>
      </c>
      <c r="H22" s="41" t="s">
        <v>48</v>
      </c>
      <c r="I22" s="41">
        <v>2024</v>
      </c>
      <c r="J22" s="41">
        <v>2024</v>
      </c>
      <c r="K22" s="42"/>
      <c r="L22" s="41" t="s">
        <v>48</v>
      </c>
      <c r="M22" s="42"/>
      <c r="N22" s="41" t="s">
        <v>48</v>
      </c>
      <c r="O22" s="43" t="s">
        <v>49</v>
      </c>
      <c r="P22" s="41" t="s">
        <v>50</v>
      </c>
      <c r="Q22" s="41" t="s">
        <v>51</v>
      </c>
      <c r="R22" s="41">
        <v>1</v>
      </c>
      <c r="S22" s="41" t="s">
        <v>48</v>
      </c>
      <c r="T22" s="41" t="s">
        <v>47</v>
      </c>
      <c r="U22" s="44">
        <v>231979.2</v>
      </c>
      <c r="V22" s="44"/>
      <c r="W22" s="44"/>
      <c r="X22" s="44"/>
      <c r="Y22" s="44">
        <v>231979.2</v>
      </c>
      <c r="Z22" s="44">
        <v>231979.2</v>
      </c>
      <c r="AA22" s="45">
        <v>0</v>
      </c>
      <c r="AB22" s="43" t="s">
        <v>53</v>
      </c>
      <c r="AC22" s="45">
        <v>670501</v>
      </c>
      <c r="AD22" s="46" t="s">
        <v>54</v>
      </c>
      <c r="AE22" s="44">
        <v>36897.31</v>
      </c>
      <c r="AF22" s="44">
        <v>18030.14</v>
      </c>
      <c r="AG22" s="44">
        <v>17146.060000000001</v>
      </c>
      <c r="AH22" s="44">
        <v>6297.81</v>
      </c>
      <c r="AI22" s="44">
        <v>17712.02</v>
      </c>
      <c r="AJ22" s="44">
        <v>10813.39</v>
      </c>
      <c r="AK22" s="44">
        <v>13882.29</v>
      </c>
      <c r="AL22" s="44">
        <v>62426.57</v>
      </c>
      <c r="AM22" s="44"/>
      <c r="AN22" s="44">
        <v>20673</v>
      </c>
      <c r="AO22" s="44">
        <v>18366.28</v>
      </c>
      <c r="AP22" s="44">
        <v>9734.32</v>
      </c>
      <c r="AQ22" s="44"/>
      <c r="AR22" s="89"/>
      <c r="AS22" s="47"/>
      <c r="AT22" s="48" t="s">
        <v>70</v>
      </c>
    </row>
    <row r="23" spans="1:46" ht="30" x14ac:dyDescent="0.25">
      <c r="A23" s="55" t="s">
        <v>612</v>
      </c>
      <c r="B23" s="36" t="s">
        <v>1105</v>
      </c>
      <c r="C23" s="38" t="s">
        <v>44</v>
      </c>
      <c r="D23" s="39" t="s">
        <v>79</v>
      </c>
      <c r="E23" s="86" t="s">
        <v>80</v>
      </c>
      <c r="F23" s="39" t="s">
        <v>81</v>
      </c>
      <c r="G23" s="41">
        <v>12</v>
      </c>
      <c r="H23" s="41" t="s">
        <v>48</v>
      </c>
      <c r="I23" s="41">
        <v>2023</v>
      </c>
      <c r="J23" s="41">
        <v>2024</v>
      </c>
      <c r="K23" s="49" t="s">
        <v>82</v>
      </c>
      <c r="L23" s="46" t="s">
        <v>83</v>
      </c>
      <c r="M23" s="42"/>
      <c r="N23" s="41" t="s">
        <v>48</v>
      </c>
      <c r="O23" s="43" t="s">
        <v>49</v>
      </c>
      <c r="P23" s="41" t="s">
        <v>77</v>
      </c>
      <c r="Q23" s="49" t="s">
        <v>84</v>
      </c>
      <c r="R23" s="41">
        <v>1</v>
      </c>
      <c r="S23" s="41" t="s">
        <v>48</v>
      </c>
      <c r="T23" s="41" t="s">
        <v>48</v>
      </c>
      <c r="U23" s="44">
        <v>73200</v>
      </c>
      <c r="V23" s="44"/>
      <c r="W23" s="44"/>
      <c r="X23" s="44"/>
      <c r="Y23" s="44">
        <v>73200</v>
      </c>
      <c r="Z23" s="44">
        <v>73200</v>
      </c>
      <c r="AA23" s="45" t="s">
        <v>48</v>
      </c>
      <c r="AB23" s="51"/>
      <c r="AC23" s="45">
        <v>22612</v>
      </c>
      <c r="AD23" s="46" t="s">
        <v>85</v>
      </c>
      <c r="AE23" s="44">
        <v>73200</v>
      </c>
      <c r="AF23" s="44"/>
      <c r="AG23" s="44"/>
      <c r="AH23" s="44"/>
      <c r="AI23" s="44"/>
      <c r="AJ23" s="44"/>
      <c r="AK23" s="44"/>
      <c r="AL23" s="44"/>
      <c r="AM23" s="44"/>
      <c r="AN23" s="44"/>
      <c r="AO23" s="44"/>
      <c r="AP23" s="44"/>
      <c r="AQ23" s="44"/>
      <c r="AR23" s="89"/>
      <c r="AS23" s="52" t="s">
        <v>86</v>
      </c>
      <c r="AT23" s="48" t="s">
        <v>70</v>
      </c>
    </row>
    <row r="24" spans="1:46" ht="30" x14ac:dyDescent="0.25">
      <c r="A24" s="54" t="s">
        <v>613</v>
      </c>
      <c r="B24" s="36" t="s">
        <v>1106</v>
      </c>
      <c r="C24" s="38" t="s">
        <v>44</v>
      </c>
      <c r="D24" s="39" t="s">
        <v>79</v>
      </c>
      <c r="E24" s="86" t="s">
        <v>87</v>
      </c>
      <c r="F24" s="39" t="s">
        <v>81</v>
      </c>
      <c r="G24" s="41">
        <v>12</v>
      </c>
      <c r="H24" s="41" t="s">
        <v>48</v>
      </c>
      <c r="I24" s="41">
        <v>2023</v>
      </c>
      <c r="J24" s="41">
        <v>2024</v>
      </c>
      <c r="K24" s="41" t="s">
        <v>88</v>
      </c>
      <c r="L24" s="46" t="s">
        <v>83</v>
      </c>
      <c r="M24" s="42"/>
      <c r="N24" s="41" t="s">
        <v>48</v>
      </c>
      <c r="O24" s="43" t="s">
        <v>49</v>
      </c>
      <c r="P24" s="41" t="s">
        <v>77</v>
      </c>
      <c r="Q24" s="41" t="s">
        <v>84</v>
      </c>
      <c r="R24" s="41">
        <v>1</v>
      </c>
      <c r="S24" s="41" t="s">
        <v>48</v>
      </c>
      <c r="T24" s="41" t="s">
        <v>48</v>
      </c>
      <c r="U24" s="44">
        <v>73200</v>
      </c>
      <c r="V24" s="44"/>
      <c r="W24" s="44"/>
      <c r="X24" s="44"/>
      <c r="Y24" s="44">
        <v>73200</v>
      </c>
      <c r="Z24" s="44">
        <v>73200</v>
      </c>
      <c r="AA24" s="45" t="s">
        <v>48</v>
      </c>
      <c r="AB24" s="51"/>
      <c r="AC24" s="45">
        <v>22612</v>
      </c>
      <c r="AD24" s="46" t="s">
        <v>85</v>
      </c>
      <c r="AE24" s="44"/>
      <c r="AF24" s="44"/>
      <c r="AG24" s="44">
        <v>73200</v>
      </c>
      <c r="AH24" s="44"/>
      <c r="AI24" s="44"/>
      <c r="AJ24" s="44"/>
      <c r="AK24" s="44"/>
      <c r="AL24" s="44"/>
      <c r="AM24" s="44"/>
      <c r="AN24" s="44"/>
      <c r="AO24" s="44"/>
      <c r="AP24" s="44"/>
      <c r="AQ24" s="44"/>
      <c r="AR24" s="89"/>
      <c r="AS24" s="43" t="s">
        <v>89</v>
      </c>
      <c r="AT24" s="48" t="s">
        <v>70</v>
      </c>
    </row>
    <row r="25" spans="1:46" ht="30" x14ac:dyDescent="0.25">
      <c r="A25" s="54" t="s">
        <v>614</v>
      </c>
      <c r="B25" s="36" t="s">
        <v>1107</v>
      </c>
      <c r="C25" s="38" t="s">
        <v>44</v>
      </c>
      <c r="D25" s="39" t="s">
        <v>79</v>
      </c>
      <c r="E25" s="86" t="s">
        <v>90</v>
      </c>
      <c r="F25" s="39" t="s">
        <v>81</v>
      </c>
      <c r="G25" s="41">
        <v>12</v>
      </c>
      <c r="H25" s="41" t="s">
        <v>48</v>
      </c>
      <c r="I25" s="41">
        <v>2023</v>
      </c>
      <c r="J25" s="41">
        <v>2024</v>
      </c>
      <c r="K25" s="41" t="s">
        <v>91</v>
      </c>
      <c r="L25" s="46" t="s">
        <v>83</v>
      </c>
      <c r="M25" s="42"/>
      <c r="N25" s="41" t="s">
        <v>48</v>
      </c>
      <c r="O25" s="43" t="s">
        <v>49</v>
      </c>
      <c r="P25" s="41" t="s">
        <v>77</v>
      </c>
      <c r="Q25" s="41" t="s">
        <v>84</v>
      </c>
      <c r="R25" s="41">
        <v>1</v>
      </c>
      <c r="S25" s="41" t="s">
        <v>48</v>
      </c>
      <c r="T25" s="41" t="s">
        <v>48</v>
      </c>
      <c r="U25" s="44">
        <v>73200</v>
      </c>
      <c r="V25" s="44"/>
      <c r="W25" s="44"/>
      <c r="X25" s="44"/>
      <c r="Y25" s="44">
        <v>73200</v>
      </c>
      <c r="Z25" s="44">
        <v>73200</v>
      </c>
      <c r="AA25" s="45" t="s">
        <v>48</v>
      </c>
      <c r="AB25" s="51"/>
      <c r="AC25" s="45">
        <v>22612</v>
      </c>
      <c r="AD25" s="46" t="s">
        <v>85</v>
      </c>
      <c r="AE25" s="44"/>
      <c r="AF25" s="44"/>
      <c r="AG25" s="44"/>
      <c r="AH25" s="44"/>
      <c r="AI25" s="44">
        <v>73200</v>
      </c>
      <c r="AJ25" s="44"/>
      <c r="AK25" s="44"/>
      <c r="AL25" s="44"/>
      <c r="AM25" s="44"/>
      <c r="AN25" s="44"/>
      <c r="AO25" s="44"/>
      <c r="AP25" s="44"/>
      <c r="AQ25" s="44"/>
      <c r="AR25" s="89"/>
      <c r="AS25" s="43" t="s">
        <v>92</v>
      </c>
      <c r="AT25" s="48" t="s">
        <v>70</v>
      </c>
    </row>
    <row r="26" spans="1:46" ht="45" x14ac:dyDescent="0.25">
      <c r="A26" s="54" t="s">
        <v>615</v>
      </c>
      <c r="B26" s="36" t="s">
        <v>1108</v>
      </c>
      <c r="C26" s="38" t="s">
        <v>44</v>
      </c>
      <c r="D26" s="39" t="s">
        <v>79</v>
      </c>
      <c r="E26" s="86" t="s">
        <v>93</v>
      </c>
      <c r="F26" s="39" t="s">
        <v>81</v>
      </c>
      <c r="G26" s="41">
        <v>12</v>
      </c>
      <c r="H26" s="41" t="s">
        <v>48</v>
      </c>
      <c r="I26" s="41">
        <v>2023</v>
      </c>
      <c r="J26" s="41">
        <v>2024</v>
      </c>
      <c r="K26" s="41" t="s">
        <v>94</v>
      </c>
      <c r="L26" s="46" t="s">
        <v>83</v>
      </c>
      <c r="M26" s="42"/>
      <c r="N26" s="41" t="s">
        <v>48</v>
      </c>
      <c r="O26" s="43" t="s">
        <v>49</v>
      </c>
      <c r="P26" s="41" t="s">
        <v>77</v>
      </c>
      <c r="Q26" s="41" t="s">
        <v>84</v>
      </c>
      <c r="R26" s="41">
        <v>1</v>
      </c>
      <c r="S26" s="41" t="s">
        <v>48</v>
      </c>
      <c r="T26" s="41" t="s">
        <v>48</v>
      </c>
      <c r="U26" s="44">
        <v>73200</v>
      </c>
      <c r="V26" s="44"/>
      <c r="W26" s="44"/>
      <c r="X26" s="44"/>
      <c r="Y26" s="44">
        <v>73200</v>
      </c>
      <c r="Z26" s="44">
        <v>73200</v>
      </c>
      <c r="AA26" s="45" t="s">
        <v>48</v>
      </c>
      <c r="AB26" s="51"/>
      <c r="AC26" s="45">
        <v>22612</v>
      </c>
      <c r="AD26" s="46" t="s">
        <v>85</v>
      </c>
      <c r="AE26" s="44"/>
      <c r="AF26" s="44"/>
      <c r="AG26" s="44"/>
      <c r="AH26" s="44"/>
      <c r="AI26" s="44">
        <v>73200</v>
      </c>
      <c r="AJ26" s="44"/>
      <c r="AK26" s="44"/>
      <c r="AL26" s="44"/>
      <c r="AM26" s="44"/>
      <c r="AN26" s="44"/>
      <c r="AO26" s="44"/>
      <c r="AP26" s="44"/>
      <c r="AQ26" s="44"/>
      <c r="AR26" s="89"/>
      <c r="AS26" s="43" t="s">
        <v>95</v>
      </c>
      <c r="AT26" s="48" t="s">
        <v>70</v>
      </c>
    </row>
    <row r="27" spans="1:46" ht="45" x14ac:dyDescent="0.25">
      <c r="A27" s="54" t="s">
        <v>616</v>
      </c>
      <c r="B27" s="36" t="s">
        <v>1109</v>
      </c>
      <c r="C27" s="38" t="s">
        <v>44</v>
      </c>
      <c r="D27" s="39" t="s">
        <v>79</v>
      </c>
      <c r="E27" s="86" t="s">
        <v>96</v>
      </c>
      <c r="F27" s="39" t="s">
        <v>81</v>
      </c>
      <c r="G27" s="41">
        <v>12</v>
      </c>
      <c r="H27" s="41" t="s">
        <v>48</v>
      </c>
      <c r="I27" s="41">
        <v>2023</v>
      </c>
      <c r="J27" s="41">
        <v>2024</v>
      </c>
      <c r="K27" s="41" t="s">
        <v>97</v>
      </c>
      <c r="L27" s="46" t="s">
        <v>83</v>
      </c>
      <c r="M27" s="42"/>
      <c r="N27" s="41" t="s">
        <v>48</v>
      </c>
      <c r="O27" s="43" t="s">
        <v>49</v>
      </c>
      <c r="P27" s="41" t="s">
        <v>77</v>
      </c>
      <c r="Q27" s="41" t="s">
        <v>84</v>
      </c>
      <c r="R27" s="41">
        <v>1</v>
      </c>
      <c r="S27" s="41" t="s">
        <v>48</v>
      </c>
      <c r="T27" s="41" t="s">
        <v>48</v>
      </c>
      <c r="U27" s="44">
        <v>73200</v>
      </c>
      <c r="V27" s="44"/>
      <c r="W27" s="44"/>
      <c r="X27" s="44"/>
      <c r="Y27" s="44">
        <v>73200</v>
      </c>
      <c r="Z27" s="44">
        <v>73200</v>
      </c>
      <c r="AA27" s="45" t="s">
        <v>48</v>
      </c>
      <c r="AB27" s="51"/>
      <c r="AC27" s="45">
        <v>22612</v>
      </c>
      <c r="AD27" s="46" t="s">
        <v>85</v>
      </c>
      <c r="AE27" s="44"/>
      <c r="AF27" s="44"/>
      <c r="AG27" s="44"/>
      <c r="AH27" s="44"/>
      <c r="AI27" s="44"/>
      <c r="AJ27" s="44">
        <v>73200</v>
      </c>
      <c r="AK27" s="44"/>
      <c r="AL27" s="44"/>
      <c r="AM27" s="44"/>
      <c r="AN27" s="44"/>
      <c r="AO27" s="44"/>
      <c r="AP27" s="44"/>
      <c r="AQ27" s="44"/>
      <c r="AR27" s="89"/>
      <c r="AS27" s="43" t="s">
        <v>98</v>
      </c>
      <c r="AT27" s="48" t="s">
        <v>70</v>
      </c>
    </row>
    <row r="28" spans="1:46" ht="30" x14ac:dyDescent="0.25">
      <c r="A28" s="54" t="s">
        <v>617</v>
      </c>
      <c r="B28" s="37" t="s">
        <v>1110</v>
      </c>
      <c r="C28" s="38" t="s">
        <v>44</v>
      </c>
      <c r="D28" s="39" t="s">
        <v>79</v>
      </c>
      <c r="E28" s="86" t="s">
        <v>99</v>
      </c>
      <c r="F28" s="39" t="s">
        <v>81</v>
      </c>
      <c r="G28" s="41">
        <v>12</v>
      </c>
      <c r="H28" s="41" t="s">
        <v>48</v>
      </c>
      <c r="I28" s="41">
        <v>2023</v>
      </c>
      <c r="J28" s="41">
        <v>2024</v>
      </c>
      <c r="K28" s="41" t="s">
        <v>100</v>
      </c>
      <c r="L28" s="46" t="s">
        <v>83</v>
      </c>
      <c r="M28" s="42"/>
      <c r="N28" s="41" t="s">
        <v>48</v>
      </c>
      <c r="O28" s="43" t="s">
        <v>49</v>
      </c>
      <c r="P28" s="41" t="s">
        <v>77</v>
      </c>
      <c r="Q28" s="41" t="s">
        <v>84</v>
      </c>
      <c r="R28" s="41">
        <v>1</v>
      </c>
      <c r="S28" s="41" t="s">
        <v>48</v>
      </c>
      <c r="T28" s="41" t="s">
        <v>48</v>
      </c>
      <c r="U28" s="44">
        <v>73200</v>
      </c>
      <c r="V28" s="44"/>
      <c r="W28" s="44"/>
      <c r="X28" s="44"/>
      <c r="Y28" s="44">
        <v>73200</v>
      </c>
      <c r="Z28" s="44">
        <v>73200</v>
      </c>
      <c r="AA28" s="45" t="s">
        <v>48</v>
      </c>
      <c r="AB28" s="51"/>
      <c r="AC28" s="45">
        <v>22612</v>
      </c>
      <c r="AD28" s="46" t="s">
        <v>85</v>
      </c>
      <c r="AE28" s="44"/>
      <c r="AF28" s="44"/>
      <c r="AG28" s="44"/>
      <c r="AH28" s="44"/>
      <c r="AI28" s="44"/>
      <c r="AJ28" s="44"/>
      <c r="AK28" s="44">
        <v>73200</v>
      </c>
      <c r="AL28" s="44"/>
      <c r="AM28" s="44"/>
      <c r="AN28" s="44"/>
      <c r="AO28" s="44"/>
      <c r="AP28" s="44"/>
      <c r="AQ28" s="44"/>
      <c r="AR28" s="89"/>
      <c r="AS28" s="43" t="s">
        <v>101</v>
      </c>
      <c r="AT28" s="48" t="s">
        <v>70</v>
      </c>
    </row>
    <row r="29" spans="1:46" ht="30" x14ac:dyDescent="0.25">
      <c r="A29" s="54" t="s">
        <v>618</v>
      </c>
      <c r="B29" s="36" t="s">
        <v>1111</v>
      </c>
      <c r="C29" s="38" t="s">
        <v>44</v>
      </c>
      <c r="D29" s="39" t="s">
        <v>79</v>
      </c>
      <c r="E29" s="86" t="s">
        <v>102</v>
      </c>
      <c r="F29" s="39" t="s">
        <v>81</v>
      </c>
      <c r="G29" s="41">
        <v>12</v>
      </c>
      <c r="H29" s="41" t="s">
        <v>48</v>
      </c>
      <c r="I29" s="41">
        <v>2023</v>
      </c>
      <c r="J29" s="41">
        <v>2024</v>
      </c>
      <c r="K29" s="53" t="s">
        <v>103</v>
      </c>
      <c r="L29" s="46" t="s">
        <v>83</v>
      </c>
      <c r="M29" s="42"/>
      <c r="N29" s="41" t="s">
        <v>48</v>
      </c>
      <c r="O29" s="43" t="s">
        <v>49</v>
      </c>
      <c r="P29" s="41" t="s">
        <v>77</v>
      </c>
      <c r="Q29" s="41" t="s">
        <v>84</v>
      </c>
      <c r="R29" s="41">
        <v>1</v>
      </c>
      <c r="S29" s="41" t="s">
        <v>48</v>
      </c>
      <c r="T29" s="41" t="s">
        <v>48</v>
      </c>
      <c r="U29" s="44">
        <v>73200</v>
      </c>
      <c r="V29" s="44"/>
      <c r="W29" s="44"/>
      <c r="X29" s="44"/>
      <c r="Y29" s="44">
        <v>73200</v>
      </c>
      <c r="Z29" s="44">
        <v>73200</v>
      </c>
      <c r="AA29" s="45" t="s">
        <v>48</v>
      </c>
      <c r="AB29" s="51"/>
      <c r="AC29" s="45">
        <v>22612</v>
      </c>
      <c r="AD29" s="46" t="s">
        <v>85</v>
      </c>
      <c r="AE29" s="44"/>
      <c r="AF29" s="44"/>
      <c r="AG29" s="44"/>
      <c r="AH29" s="44"/>
      <c r="AI29" s="44"/>
      <c r="AJ29" s="44"/>
      <c r="AK29" s="44"/>
      <c r="AL29" s="44">
        <v>73200</v>
      </c>
      <c r="AM29" s="44"/>
      <c r="AN29" s="44"/>
      <c r="AO29" s="44"/>
      <c r="AP29" s="44"/>
      <c r="AQ29" s="44"/>
      <c r="AR29" s="89"/>
      <c r="AS29" s="43" t="s">
        <v>104</v>
      </c>
      <c r="AT29" s="48" t="s">
        <v>70</v>
      </c>
    </row>
    <row r="30" spans="1:46" ht="75" x14ac:dyDescent="0.25">
      <c r="A30" s="54" t="s">
        <v>619</v>
      </c>
      <c r="B30" s="36" t="s">
        <v>1112</v>
      </c>
      <c r="C30" s="38" t="s">
        <v>44</v>
      </c>
      <c r="D30" s="39" t="s">
        <v>79</v>
      </c>
      <c r="E30" s="86" t="s">
        <v>105</v>
      </c>
      <c r="F30" s="39" t="s">
        <v>106</v>
      </c>
      <c r="G30" s="41">
        <v>12</v>
      </c>
      <c r="H30" s="41" t="s">
        <v>48</v>
      </c>
      <c r="I30" s="41">
        <v>2024</v>
      </c>
      <c r="J30" s="41">
        <v>2024</v>
      </c>
      <c r="K30" s="41" t="s">
        <v>107</v>
      </c>
      <c r="L30" s="46" t="s">
        <v>83</v>
      </c>
      <c r="M30" s="42"/>
      <c r="N30" s="41" t="s">
        <v>48</v>
      </c>
      <c r="O30" s="43" t="s">
        <v>49</v>
      </c>
      <c r="P30" s="41" t="s">
        <v>77</v>
      </c>
      <c r="Q30" s="41" t="s">
        <v>108</v>
      </c>
      <c r="R30" s="41">
        <v>2</v>
      </c>
      <c r="S30" s="41" t="s">
        <v>48</v>
      </c>
      <c r="T30" s="41" t="s">
        <v>48</v>
      </c>
      <c r="U30" s="44">
        <v>1000000</v>
      </c>
      <c r="V30" s="44"/>
      <c r="W30" s="44"/>
      <c r="X30" s="44"/>
      <c r="Y30" s="44">
        <v>1000000</v>
      </c>
      <c r="Z30" s="44">
        <v>1000000</v>
      </c>
      <c r="AA30" s="45" t="s">
        <v>48</v>
      </c>
      <c r="AB30" s="51"/>
      <c r="AC30" s="45">
        <v>670501</v>
      </c>
      <c r="AD30" s="46" t="s">
        <v>54</v>
      </c>
      <c r="AE30" s="44"/>
      <c r="AF30" s="44"/>
      <c r="AG30" s="44">
        <v>1000000</v>
      </c>
      <c r="AH30" s="44"/>
      <c r="AI30" s="44"/>
      <c r="AJ30" s="44"/>
      <c r="AK30" s="44"/>
      <c r="AL30" s="44"/>
      <c r="AM30" s="44"/>
      <c r="AN30" s="44"/>
      <c r="AO30" s="44"/>
      <c r="AP30" s="44"/>
      <c r="AQ30" s="44"/>
      <c r="AR30" s="89"/>
      <c r="AS30" s="43" t="s">
        <v>109</v>
      </c>
      <c r="AT30" s="48" t="s">
        <v>70</v>
      </c>
    </row>
    <row r="31" spans="1:46" ht="75" x14ac:dyDescent="0.25">
      <c r="A31" s="54" t="s">
        <v>620</v>
      </c>
      <c r="B31" s="36" t="s">
        <v>1113</v>
      </c>
      <c r="C31" s="38" t="s">
        <v>44</v>
      </c>
      <c r="D31" s="39" t="s">
        <v>79</v>
      </c>
      <c r="E31" s="86" t="s">
        <v>110</v>
      </c>
      <c r="F31" s="39" t="s">
        <v>111</v>
      </c>
      <c r="G31" s="41">
        <v>12</v>
      </c>
      <c r="H31" s="41" t="s">
        <v>48</v>
      </c>
      <c r="I31" s="41">
        <v>2023</v>
      </c>
      <c r="J31" s="41">
        <v>2024</v>
      </c>
      <c r="K31" s="53" t="s">
        <v>112</v>
      </c>
      <c r="L31" s="46" t="s">
        <v>83</v>
      </c>
      <c r="M31" s="42"/>
      <c r="N31" s="41" t="s">
        <v>48</v>
      </c>
      <c r="O31" s="43" t="s">
        <v>49</v>
      </c>
      <c r="P31" s="41" t="s">
        <v>77</v>
      </c>
      <c r="Q31" s="41" t="s">
        <v>113</v>
      </c>
      <c r="R31" s="41">
        <v>1</v>
      </c>
      <c r="S31" s="41" t="s">
        <v>48</v>
      </c>
      <c r="T31" s="41" t="s">
        <v>48</v>
      </c>
      <c r="U31" s="44">
        <v>269010</v>
      </c>
      <c r="V31" s="44"/>
      <c r="W31" s="44"/>
      <c r="X31" s="44"/>
      <c r="Y31" s="44">
        <v>269010</v>
      </c>
      <c r="Z31" s="44">
        <v>269010</v>
      </c>
      <c r="AA31" s="45" t="s">
        <v>48</v>
      </c>
      <c r="AB31" s="51"/>
      <c r="AC31" s="45">
        <v>22612</v>
      </c>
      <c r="AD31" s="46" t="s">
        <v>85</v>
      </c>
      <c r="AE31" s="44"/>
      <c r="AF31" s="44"/>
      <c r="AG31" s="44">
        <v>269010</v>
      </c>
      <c r="AH31" s="44"/>
      <c r="AI31" s="44"/>
      <c r="AJ31" s="44"/>
      <c r="AK31" s="44"/>
      <c r="AL31" s="44"/>
      <c r="AM31" s="44"/>
      <c r="AN31" s="44"/>
      <c r="AO31" s="44"/>
      <c r="AP31" s="44"/>
      <c r="AQ31" s="44"/>
      <c r="AR31" s="89"/>
      <c r="AS31" s="52" t="s">
        <v>114</v>
      </c>
      <c r="AT31" s="48" t="s">
        <v>70</v>
      </c>
    </row>
    <row r="32" spans="1:46" ht="30" x14ac:dyDescent="0.25">
      <c r="A32" s="54" t="s">
        <v>621</v>
      </c>
      <c r="B32" s="36" t="s">
        <v>1114</v>
      </c>
      <c r="C32" s="38" t="s">
        <v>44</v>
      </c>
      <c r="D32" s="39" t="s">
        <v>115</v>
      </c>
      <c r="E32" s="86" t="s">
        <v>116</v>
      </c>
      <c r="F32" s="39" t="s">
        <v>117</v>
      </c>
      <c r="G32" s="41">
        <v>12</v>
      </c>
      <c r="H32" s="41" t="s">
        <v>47</v>
      </c>
      <c r="I32" s="41">
        <v>2024</v>
      </c>
      <c r="J32" s="41">
        <v>2024</v>
      </c>
      <c r="K32" s="41">
        <v>0</v>
      </c>
      <c r="L32" s="41" t="s">
        <v>48</v>
      </c>
      <c r="M32" s="42"/>
      <c r="N32" s="41" t="s">
        <v>47</v>
      </c>
      <c r="O32" s="43" t="s">
        <v>49</v>
      </c>
      <c r="P32" s="41" t="s">
        <v>77</v>
      </c>
      <c r="Q32" s="41" t="s">
        <v>118</v>
      </c>
      <c r="R32" s="41">
        <v>2</v>
      </c>
      <c r="S32" s="41" t="s">
        <v>48</v>
      </c>
      <c r="T32" s="41" t="s">
        <v>48</v>
      </c>
      <c r="U32" s="44">
        <v>735000</v>
      </c>
      <c r="V32" s="44">
        <v>245000</v>
      </c>
      <c r="W32" s="44"/>
      <c r="X32" s="44"/>
      <c r="Y32" s="44">
        <v>980000</v>
      </c>
      <c r="Z32" s="44">
        <v>980000</v>
      </c>
      <c r="AA32" s="47"/>
      <c r="AB32" s="43" t="s">
        <v>53</v>
      </c>
      <c r="AC32" s="45">
        <v>670501</v>
      </c>
      <c r="AD32" s="46" t="s">
        <v>54</v>
      </c>
      <c r="AE32" s="44">
        <v>441000</v>
      </c>
      <c r="AF32" s="44"/>
      <c r="AG32" s="44">
        <v>245000</v>
      </c>
      <c r="AH32" s="44"/>
      <c r="AI32" s="44"/>
      <c r="AJ32" s="44">
        <v>147000</v>
      </c>
      <c r="AK32" s="44">
        <v>147000</v>
      </c>
      <c r="AL32" s="44"/>
      <c r="AM32" s="44"/>
      <c r="AN32" s="44"/>
      <c r="AO32" s="44"/>
      <c r="AP32" s="44"/>
      <c r="AQ32" s="44"/>
      <c r="AR32" s="89"/>
      <c r="AS32" s="47"/>
      <c r="AT32" s="48" t="s">
        <v>55</v>
      </c>
    </row>
    <row r="33" spans="1:46" ht="30" x14ac:dyDescent="0.25">
      <c r="A33" s="54" t="s">
        <v>622</v>
      </c>
      <c r="B33" s="36" t="s">
        <v>1115</v>
      </c>
      <c r="C33" s="38" t="s">
        <v>44</v>
      </c>
      <c r="D33" s="39" t="s">
        <v>115</v>
      </c>
      <c r="E33" s="87" t="s">
        <v>119</v>
      </c>
      <c r="F33" s="39" t="s">
        <v>117</v>
      </c>
      <c r="G33" s="41">
        <v>12</v>
      </c>
      <c r="H33" s="41" t="s">
        <v>47</v>
      </c>
      <c r="I33" s="41">
        <v>2024</v>
      </c>
      <c r="J33" s="41">
        <v>2024</v>
      </c>
      <c r="K33" s="41">
        <v>0</v>
      </c>
      <c r="L33" s="41" t="s">
        <v>48</v>
      </c>
      <c r="M33" s="42"/>
      <c r="N33" s="41" t="s">
        <v>47</v>
      </c>
      <c r="O33" s="43" t="s">
        <v>49</v>
      </c>
      <c r="P33" s="41" t="s">
        <v>77</v>
      </c>
      <c r="Q33" s="41">
        <v>33190000</v>
      </c>
      <c r="R33" s="41">
        <v>2</v>
      </c>
      <c r="S33" s="41" t="s">
        <v>48</v>
      </c>
      <c r="T33" s="41" t="s">
        <v>48</v>
      </c>
      <c r="U33" s="44">
        <v>460250</v>
      </c>
      <c r="V33" s="44">
        <v>460000</v>
      </c>
      <c r="W33" s="44"/>
      <c r="X33" s="44"/>
      <c r="Y33" s="44">
        <v>920250</v>
      </c>
      <c r="Z33" s="44">
        <v>920250</v>
      </c>
      <c r="AA33" s="47"/>
      <c r="AB33" s="43" t="s">
        <v>53</v>
      </c>
      <c r="AC33" s="45">
        <v>670501</v>
      </c>
      <c r="AD33" s="46" t="s">
        <v>54</v>
      </c>
      <c r="AE33" s="44">
        <v>460250</v>
      </c>
      <c r="AF33" s="44"/>
      <c r="AG33" s="44">
        <v>276150</v>
      </c>
      <c r="AH33" s="44"/>
      <c r="AI33" s="44"/>
      <c r="AJ33" s="44">
        <v>138075</v>
      </c>
      <c r="AK33" s="44">
        <v>46025</v>
      </c>
      <c r="AL33" s="44"/>
      <c r="AM33" s="44"/>
      <c r="AN33" s="44"/>
      <c r="AO33" s="44"/>
      <c r="AP33" s="44"/>
      <c r="AQ33" s="44"/>
      <c r="AR33" s="89"/>
      <c r="AS33" s="47"/>
      <c r="AT33" s="48" t="s">
        <v>55</v>
      </c>
    </row>
    <row r="34" spans="1:46" ht="30" x14ac:dyDescent="0.25">
      <c r="A34" s="91" t="s">
        <v>623</v>
      </c>
      <c r="B34" s="92" t="s">
        <v>1116</v>
      </c>
      <c r="C34" s="93" t="s">
        <v>44</v>
      </c>
      <c r="D34" s="94" t="s">
        <v>115</v>
      </c>
      <c r="E34" s="95" t="s">
        <v>120</v>
      </c>
      <c r="F34" s="94" t="s">
        <v>117</v>
      </c>
      <c r="G34" s="96">
        <v>12</v>
      </c>
      <c r="H34" s="96" t="s">
        <v>47</v>
      </c>
      <c r="I34" s="96">
        <v>2024</v>
      </c>
      <c r="J34" s="96">
        <v>2024</v>
      </c>
      <c r="K34" s="96">
        <v>0</v>
      </c>
      <c r="L34" s="96" t="s">
        <v>48</v>
      </c>
      <c r="M34" s="97"/>
      <c r="N34" s="96" t="s">
        <v>47</v>
      </c>
      <c r="O34" s="98" t="s">
        <v>49</v>
      </c>
      <c r="P34" s="96" t="s">
        <v>77</v>
      </c>
      <c r="Q34" s="96">
        <v>33141411</v>
      </c>
      <c r="R34" s="96">
        <v>3</v>
      </c>
      <c r="S34" s="96" t="s">
        <v>48</v>
      </c>
      <c r="T34" s="96" t="s">
        <v>48</v>
      </c>
      <c r="U34" s="99">
        <v>250000</v>
      </c>
      <c r="V34" s="99"/>
      <c r="W34" s="99"/>
      <c r="X34" s="99"/>
      <c r="Y34" s="99">
        <v>250000</v>
      </c>
      <c r="Z34" s="99">
        <v>250000</v>
      </c>
      <c r="AA34" s="100"/>
      <c r="AB34" s="98" t="s">
        <v>53</v>
      </c>
      <c r="AC34" s="101">
        <v>670501</v>
      </c>
      <c r="AD34" s="102" t="s">
        <v>54</v>
      </c>
      <c r="AE34" s="99">
        <v>31556.29</v>
      </c>
      <c r="AF34" s="99">
        <v>29140.98</v>
      </c>
      <c r="AG34" s="99">
        <v>55695.35</v>
      </c>
      <c r="AH34" s="99">
        <v>6543.85</v>
      </c>
      <c r="AI34" s="99">
        <v>24634.13</v>
      </c>
      <c r="AJ34" s="99">
        <v>14267.11</v>
      </c>
      <c r="AK34" s="99">
        <v>18981.34</v>
      </c>
      <c r="AL34" s="99">
        <v>69180.95</v>
      </c>
      <c r="AM34" s="99"/>
      <c r="AN34" s="99"/>
      <c r="AO34" s="99"/>
      <c r="AP34" s="99"/>
      <c r="AQ34" s="99"/>
      <c r="AR34" s="103"/>
      <c r="AS34" s="100"/>
      <c r="AT34" s="104" t="s">
        <v>55</v>
      </c>
    </row>
    <row r="35" spans="1:46" ht="30" x14ac:dyDescent="0.25">
      <c r="A35" s="91" t="s">
        <v>624</v>
      </c>
      <c r="B35" s="92" t="s">
        <v>1117</v>
      </c>
      <c r="C35" s="93" t="s">
        <v>44</v>
      </c>
      <c r="D35" s="94" t="s">
        <v>115</v>
      </c>
      <c r="E35" s="105" t="s">
        <v>121</v>
      </c>
      <c r="F35" s="106" t="s">
        <v>390</v>
      </c>
      <c r="G35" s="96">
        <v>6</v>
      </c>
      <c r="H35" s="96" t="s">
        <v>47</v>
      </c>
      <c r="I35" s="96">
        <v>2024</v>
      </c>
      <c r="J35" s="96">
        <v>2024</v>
      </c>
      <c r="K35" s="96">
        <v>0</v>
      </c>
      <c r="L35" s="96" t="s">
        <v>48</v>
      </c>
      <c r="M35" s="97"/>
      <c r="N35" s="96" t="s">
        <v>47</v>
      </c>
      <c r="O35" s="98" t="s">
        <v>49</v>
      </c>
      <c r="P35" s="96" t="s">
        <v>77</v>
      </c>
      <c r="Q35" s="107" t="s">
        <v>128</v>
      </c>
      <c r="R35" s="96">
        <v>1</v>
      </c>
      <c r="S35" s="96" t="s">
        <v>48</v>
      </c>
      <c r="T35" s="96" t="s">
        <v>48</v>
      </c>
      <c r="U35" s="99">
        <v>600000</v>
      </c>
      <c r="V35" s="99"/>
      <c r="W35" s="99"/>
      <c r="X35" s="99"/>
      <c r="Y35" s="99">
        <v>600000</v>
      </c>
      <c r="Z35" s="99">
        <v>600000</v>
      </c>
      <c r="AA35" s="100"/>
      <c r="AB35" s="98" t="s">
        <v>53</v>
      </c>
      <c r="AC35" s="101">
        <v>670501</v>
      </c>
      <c r="AD35" s="102" t="s">
        <v>54</v>
      </c>
      <c r="AE35" s="99">
        <v>120000</v>
      </c>
      <c r="AF35" s="99">
        <v>60000</v>
      </c>
      <c r="AG35" s="99">
        <v>60000</v>
      </c>
      <c r="AH35" s="99">
        <v>21000</v>
      </c>
      <c r="AI35" s="99">
        <v>60000</v>
      </c>
      <c r="AJ35" s="99">
        <v>36000</v>
      </c>
      <c r="AK35" s="99">
        <v>45000</v>
      </c>
      <c r="AL35" s="99">
        <v>198000</v>
      </c>
      <c r="AM35" s="99"/>
      <c r="AN35" s="99"/>
      <c r="AO35" s="99"/>
      <c r="AP35" s="99"/>
      <c r="AQ35" s="99"/>
      <c r="AR35" s="103"/>
      <c r="AS35" s="100"/>
      <c r="AT35" s="104" t="s">
        <v>55</v>
      </c>
    </row>
    <row r="36" spans="1:46" ht="60" x14ac:dyDescent="0.25">
      <c r="A36" s="91" t="s">
        <v>625</v>
      </c>
      <c r="B36" s="92" t="s">
        <v>1118</v>
      </c>
      <c r="C36" s="93" t="s">
        <v>44</v>
      </c>
      <c r="D36" s="94" t="s">
        <v>122</v>
      </c>
      <c r="E36" s="105" t="s">
        <v>123</v>
      </c>
      <c r="F36" s="94" t="s">
        <v>124</v>
      </c>
      <c r="G36" s="96">
        <v>12</v>
      </c>
      <c r="H36" s="96" t="s">
        <v>47</v>
      </c>
      <c r="I36" s="96">
        <v>2024</v>
      </c>
      <c r="J36" s="96">
        <v>2024</v>
      </c>
      <c r="K36" s="96">
        <v>0</v>
      </c>
      <c r="L36" s="96" t="s">
        <v>48</v>
      </c>
      <c r="M36" s="97"/>
      <c r="N36" s="96" t="s">
        <v>48</v>
      </c>
      <c r="O36" s="98" t="s">
        <v>49</v>
      </c>
      <c r="P36" s="96" t="s">
        <v>77</v>
      </c>
      <c r="Q36" s="96" t="s">
        <v>125</v>
      </c>
      <c r="R36" s="96">
        <v>1</v>
      </c>
      <c r="S36" s="96" t="s">
        <v>48</v>
      </c>
      <c r="T36" s="96" t="s">
        <v>48</v>
      </c>
      <c r="U36" s="99">
        <v>250250</v>
      </c>
      <c r="V36" s="99">
        <v>250250</v>
      </c>
      <c r="W36" s="99"/>
      <c r="X36" s="99"/>
      <c r="Y36" s="99">
        <v>500500</v>
      </c>
      <c r="Z36" s="99">
        <v>250250</v>
      </c>
      <c r="AA36" s="100"/>
      <c r="AB36" s="98" t="s">
        <v>53</v>
      </c>
      <c r="AC36" s="101">
        <v>670501</v>
      </c>
      <c r="AD36" s="102" t="s">
        <v>54</v>
      </c>
      <c r="AE36" s="99"/>
      <c r="AF36" s="99"/>
      <c r="AG36" s="99"/>
      <c r="AH36" s="99"/>
      <c r="AI36" s="99"/>
      <c r="AJ36" s="99"/>
      <c r="AK36" s="99">
        <v>250250</v>
      </c>
      <c r="AL36" s="99"/>
      <c r="AM36" s="99"/>
      <c r="AN36" s="99"/>
      <c r="AO36" s="99"/>
      <c r="AP36" s="99"/>
      <c r="AQ36" s="99"/>
      <c r="AR36" s="103"/>
      <c r="AS36" s="100"/>
      <c r="AT36" s="104" t="s">
        <v>55</v>
      </c>
    </row>
    <row r="37" spans="1:46" ht="30" x14ac:dyDescent="0.25">
      <c r="A37" s="91" t="s">
        <v>626</v>
      </c>
      <c r="B37" s="92" t="s">
        <v>1119</v>
      </c>
      <c r="C37" s="93" t="s">
        <v>44</v>
      </c>
      <c r="D37" s="94" t="s">
        <v>115</v>
      </c>
      <c r="E37" s="105" t="s">
        <v>126</v>
      </c>
      <c r="F37" s="94" t="s">
        <v>127</v>
      </c>
      <c r="G37" s="96">
        <v>12</v>
      </c>
      <c r="H37" s="96" t="s">
        <v>47</v>
      </c>
      <c r="I37" s="96">
        <v>2024</v>
      </c>
      <c r="J37" s="96">
        <v>2024</v>
      </c>
      <c r="K37" s="96">
        <v>0</v>
      </c>
      <c r="L37" s="96" t="s">
        <v>48</v>
      </c>
      <c r="M37" s="97"/>
      <c r="N37" s="96" t="s">
        <v>47</v>
      </c>
      <c r="O37" s="98" t="s">
        <v>49</v>
      </c>
      <c r="P37" s="96" t="s">
        <v>77</v>
      </c>
      <c r="Q37" s="96" t="s">
        <v>128</v>
      </c>
      <c r="R37" s="96">
        <v>2</v>
      </c>
      <c r="S37" s="96" t="s">
        <v>48</v>
      </c>
      <c r="T37" s="96" t="s">
        <v>48</v>
      </c>
      <c r="U37" s="99">
        <v>712072.2</v>
      </c>
      <c r="V37" s="99"/>
      <c r="W37" s="99"/>
      <c r="X37" s="99"/>
      <c r="Y37" s="99">
        <v>712072.2</v>
      </c>
      <c r="Z37" s="99">
        <v>712072.2</v>
      </c>
      <c r="AA37" s="100"/>
      <c r="AB37" s="98" t="s">
        <v>53</v>
      </c>
      <c r="AC37" s="101">
        <v>670501</v>
      </c>
      <c r="AD37" s="102" t="s">
        <v>54</v>
      </c>
      <c r="AE37" s="99"/>
      <c r="AF37" s="99"/>
      <c r="AG37" s="99">
        <v>356036.1</v>
      </c>
      <c r="AH37" s="99"/>
      <c r="AI37" s="99"/>
      <c r="AJ37" s="99"/>
      <c r="AK37" s="99"/>
      <c r="AL37" s="99">
        <v>356036.1</v>
      </c>
      <c r="AM37" s="99"/>
      <c r="AN37" s="99"/>
      <c r="AO37" s="99"/>
      <c r="AP37" s="99"/>
      <c r="AQ37" s="99"/>
      <c r="AR37" s="103"/>
      <c r="AS37" s="100"/>
      <c r="AT37" s="104" t="s">
        <v>55</v>
      </c>
    </row>
    <row r="38" spans="1:46" ht="30" x14ac:dyDescent="0.25">
      <c r="A38" s="91" t="s">
        <v>627</v>
      </c>
      <c r="B38" s="92" t="s">
        <v>1120</v>
      </c>
      <c r="C38" s="93" t="s">
        <v>44</v>
      </c>
      <c r="D38" s="94" t="s">
        <v>115</v>
      </c>
      <c r="E38" s="105" t="s">
        <v>129</v>
      </c>
      <c r="F38" s="94" t="s">
        <v>127</v>
      </c>
      <c r="G38" s="96">
        <v>12</v>
      </c>
      <c r="H38" s="96" t="s">
        <v>47</v>
      </c>
      <c r="I38" s="96">
        <v>2024</v>
      </c>
      <c r="J38" s="96">
        <v>2024</v>
      </c>
      <c r="K38" s="96">
        <v>0</v>
      </c>
      <c r="L38" s="96" t="s">
        <v>48</v>
      </c>
      <c r="M38" s="97"/>
      <c r="N38" s="96" t="s">
        <v>47</v>
      </c>
      <c r="O38" s="98" t="s">
        <v>49</v>
      </c>
      <c r="P38" s="96" t="s">
        <v>77</v>
      </c>
      <c r="Q38" s="96" t="s">
        <v>128</v>
      </c>
      <c r="R38" s="96">
        <v>2</v>
      </c>
      <c r="S38" s="96" t="s">
        <v>48</v>
      </c>
      <c r="T38" s="96" t="s">
        <v>48</v>
      </c>
      <c r="U38" s="99">
        <v>712403.6</v>
      </c>
      <c r="V38" s="99"/>
      <c r="W38" s="99"/>
      <c r="X38" s="99"/>
      <c r="Y38" s="99">
        <v>712403.6</v>
      </c>
      <c r="Z38" s="99">
        <v>712403.6</v>
      </c>
      <c r="AA38" s="100"/>
      <c r="AB38" s="98" t="s">
        <v>53</v>
      </c>
      <c r="AC38" s="101">
        <v>670501</v>
      </c>
      <c r="AD38" s="102" t="s">
        <v>54</v>
      </c>
      <c r="AE38" s="99"/>
      <c r="AF38" s="99"/>
      <c r="AG38" s="99">
        <v>356201.8</v>
      </c>
      <c r="AH38" s="99"/>
      <c r="AI38" s="99"/>
      <c r="AJ38" s="99"/>
      <c r="AK38" s="99"/>
      <c r="AL38" s="99">
        <v>356036.1</v>
      </c>
      <c r="AM38" s="99"/>
      <c r="AN38" s="99"/>
      <c r="AO38" s="99"/>
      <c r="AP38" s="99"/>
      <c r="AQ38" s="99"/>
      <c r="AR38" s="103"/>
      <c r="AS38" s="100"/>
      <c r="AT38" s="104" t="s">
        <v>55</v>
      </c>
    </row>
    <row r="39" spans="1:46" ht="30" x14ac:dyDescent="0.25">
      <c r="A39" s="91" t="s">
        <v>628</v>
      </c>
      <c r="B39" s="92" t="s">
        <v>1121</v>
      </c>
      <c r="C39" s="93" t="s">
        <v>44</v>
      </c>
      <c r="D39" s="94" t="s">
        <v>115</v>
      </c>
      <c r="E39" s="105" t="s">
        <v>130</v>
      </c>
      <c r="F39" s="94" t="s">
        <v>127</v>
      </c>
      <c r="G39" s="96">
        <v>12</v>
      </c>
      <c r="H39" s="96" t="s">
        <v>48</v>
      </c>
      <c r="I39" s="96">
        <v>2024</v>
      </c>
      <c r="J39" s="96">
        <v>2024</v>
      </c>
      <c r="K39" s="96">
        <v>0</v>
      </c>
      <c r="L39" s="96" t="s">
        <v>48</v>
      </c>
      <c r="M39" s="97"/>
      <c r="N39" s="96" t="s">
        <v>47</v>
      </c>
      <c r="O39" s="98" t="s">
        <v>49</v>
      </c>
      <c r="P39" s="96" t="s">
        <v>77</v>
      </c>
      <c r="Q39" s="96" t="s">
        <v>128</v>
      </c>
      <c r="R39" s="96">
        <v>2</v>
      </c>
      <c r="S39" s="96" t="s">
        <v>48</v>
      </c>
      <c r="T39" s="96" t="s">
        <v>48</v>
      </c>
      <c r="U39" s="99">
        <v>705444.2</v>
      </c>
      <c r="V39" s="99"/>
      <c r="W39" s="99"/>
      <c r="X39" s="99"/>
      <c r="Y39" s="99">
        <v>705444.2</v>
      </c>
      <c r="Z39" s="99">
        <v>705444.2</v>
      </c>
      <c r="AA39" s="100"/>
      <c r="AB39" s="98" t="s">
        <v>53</v>
      </c>
      <c r="AC39" s="101">
        <v>670501</v>
      </c>
      <c r="AD39" s="102" t="s">
        <v>54</v>
      </c>
      <c r="AE39" s="99"/>
      <c r="AF39" s="99"/>
      <c r="AG39" s="99">
        <v>352722.1</v>
      </c>
      <c r="AH39" s="99"/>
      <c r="AI39" s="99"/>
      <c r="AJ39" s="99"/>
      <c r="AK39" s="99"/>
      <c r="AL39" s="99">
        <v>356036.1</v>
      </c>
      <c r="AM39" s="99"/>
      <c r="AN39" s="99"/>
      <c r="AO39" s="99"/>
      <c r="AP39" s="99"/>
      <c r="AQ39" s="99"/>
      <c r="AR39" s="103"/>
      <c r="AS39" s="100"/>
      <c r="AT39" s="104" t="s">
        <v>55</v>
      </c>
    </row>
    <row r="40" spans="1:46" ht="30" x14ac:dyDescent="0.25">
      <c r="A40" s="91" t="s">
        <v>629</v>
      </c>
      <c r="B40" s="92" t="s">
        <v>1122</v>
      </c>
      <c r="C40" s="93" t="s">
        <v>44</v>
      </c>
      <c r="D40" s="94" t="s">
        <v>115</v>
      </c>
      <c r="E40" s="105" t="s">
        <v>131</v>
      </c>
      <c r="F40" s="94" t="s">
        <v>127</v>
      </c>
      <c r="G40" s="96">
        <v>12</v>
      </c>
      <c r="H40" s="96" t="s">
        <v>47</v>
      </c>
      <c r="I40" s="96">
        <v>2024</v>
      </c>
      <c r="J40" s="96">
        <v>2024</v>
      </c>
      <c r="K40" s="96">
        <v>0</v>
      </c>
      <c r="L40" s="96" t="s">
        <v>48</v>
      </c>
      <c r="M40" s="97"/>
      <c r="N40" s="96" t="s">
        <v>47</v>
      </c>
      <c r="O40" s="98" t="s">
        <v>49</v>
      </c>
      <c r="P40" s="96" t="s">
        <v>77</v>
      </c>
      <c r="Q40" s="96" t="s">
        <v>128</v>
      </c>
      <c r="R40" s="96">
        <v>2</v>
      </c>
      <c r="S40" s="96" t="s">
        <v>48</v>
      </c>
      <c r="T40" s="96" t="s">
        <v>48</v>
      </c>
      <c r="U40" s="99">
        <v>711409.4</v>
      </c>
      <c r="V40" s="99"/>
      <c r="W40" s="99"/>
      <c r="X40" s="99"/>
      <c r="Y40" s="99">
        <v>711409.4</v>
      </c>
      <c r="Z40" s="99">
        <v>711409.4</v>
      </c>
      <c r="AA40" s="100"/>
      <c r="AB40" s="98" t="s">
        <v>53</v>
      </c>
      <c r="AC40" s="101">
        <v>670501</v>
      </c>
      <c r="AD40" s="102" t="s">
        <v>54</v>
      </c>
      <c r="AE40" s="99"/>
      <c r="AF40" s="99"/>
      <c r="AG40" s="99">
        <v>355704.7</v>
      </c>
      <c r="AH40" s="99"/>
      <c r="AI40" s="99"/>
      <c r="AJ40" s="99"/>
      <c r="AK40" s="99"/>
      <c r="AL40" s="99">
        <v>356036.1</v>
      </c>
      <c r="AM40" s="99"/>
      <c r="AN40" s="99"/>
      <c r="AO40" s="99"/>
      <c r="AP40" s="99"/>
      <c r="AQ40" s="99"/>
      <c r="AR40" s="103"/>
      <c r="AS40" s="100"/>
      <c r="AT40" s="104" t="s">
        <v>55</v>
      </c>
    </row>
    <row r="41" spans="1:46" ht="30" x14ac:dyDescent="0.25">
      <c r="A41" s="91" t="s">
        <v>630</v>
      </c>
      <c r="B41" s="92" t="s">
        <v>1123</v>
      </c>
      <c r="C41" s="93" t="s">
        <v>44</v>
      </c>
      <c r="D41" s="94" t="s">
        <v>115</v>
      </c>
      <c r="E41" s="105" t="s">
        <v>132</v>
      </c>
      <c r="F41" s="94" t="s">
        <v>127</v>
      </c>
      <c r="G41" s="96">
        <v>12</v>
      </c>
      <c r="H41" s="96" t="s">
        <v>47</v>
      </c>
      <c r="I41" s="96">
        <v>2024</v>
      </c>
      <c r="J41" s="96">
        <v>2024</v>
      </c>
      <c r="K41" s="96">
        <v>0</v>
      </c>
      <c r="L41" s="96" t="s">
        <v>48</v>
      </c>
      <c r="M41" s="97"/>
      <c r="N41" s="96" t="s">
        <v>47</v>
      </c>
      <c r="O41" s="98" t="s">
        <v>49</v>
      </c>
      <c r="P41" s="96" t="s">
        <v>77</v>
      </c>
      <c r="Q41" s="96" t="s">
        <v>128</v>
      </c>
      <c r="R41" s="96">
        <v>2</v>
      </c>
      <c r="S41" s="96" t="s">
        <v>48</v>
      </c>
      <c r="T41" s="96" t="s">
        <v>48</v>
      </c>
      <c r="U41" s="99">
        <v>711807.08</v>
      </c>
      <c r="V41" s="99"/>
      <c r="W41" s="99"/>
      <c r="X41" s="99"/>
      <c r="Y41" s="99">
        <v>711807.08</v>
      </c>
      <c r="Z41" s="99">
        <v>711807.08</v>
      </c>
      <c r="AA41" s="100"/>
      <c r="AB41" s="98" t="s">
        <v>53</v>
      </c>
      <c r="AC41" s="101">
        <v>670501</v>
      </c>
      <c r="AD41" s="102" t="s">
        <v>54</v>
      </c>
      <c r="AE41" s="99"/>
      <c r="AF41" s="99"/>
      <c r="AG41" s="99">
        <v>355903.54</v>
      </c>
      <c r="AH41" s="99"/>
      <c r="AI41" s="99"/>
      <c r="AJ41" s="99"/>
      <c r="AK41" s="99"/>
      <c r="AL41" s="99">
        <v>356036.1</v>
      </c>
      <c r="AM41" s="99"/>
      <c r="AN41" s="99"/>
      <c r="AO41" s="99"/>
      <c r="AP41" s="99"/>
      <c r="AQ41" s="99"/>
      <c r="AR41" s="103"/>
      <c r="AS41" s="100"/>
      <c r="AT41" s="104" t="s">
        <v>55</v>
      </c>
    </row>
    <row r="42" spans="1:46" ht="30" x14ac:dyDescent="0.25">
      <c r="A42" s="91" t="s">
        <v>631</v>
      </c>
      <c r="B42" s="92" t="s">
        <v>1124</v>
      </c>
      <c r="C42" s="93" t="s">
        <v>44</v>
      </c>
      <c r="D42" s="94" t="s">
        <v>115</v>
      </c>
      <c r="E42" s="105" t="s">
        <v>133</v>
      </c>
      <c r="F42" s="94" t="s">
        <v>127</v>
      </c>
      <c r="G42" s="96">
        <v>12</v>
      </c>
      <c r="H42" s="96" t="s">
        <v>47</v>
      </c>
      <c r="I42" s="96">
        <v>2024</v>
      </c>
      <c r="J42" s="96">
        <v>2024</v>
      </c>
      <c r="K42" s="96">
        <v>0</v>
      </c>
      <c r="L42" s="96" t="s">
        <v>48</v>
      </c>
      <c r="M42" s="97"/>
      <c r="N42" s="96" t="s">
        <v>47</v>
      </c>
      <c r="O42" s="98" t="s">
        <v>49</v>
      </c>
      <c r="P42" s="96" t="s">
        <v>77</v>
      </c>
      <c r="Q42" s="96" t="s">
        <v>128</v>
      </c>
      <c r="R42" s="96">
        <v>2</v>
      </c>
      <c r="S42" s="96" t="s">
        <v>48</v>
      </c>
      <c r="T42" s="96" t="s">
        <v>48</v>
      </c>
      <c r="U42" s="99">
        <v>377991.7</v>
      </c>
      <c r="V42" s="99"/>
      <c r="W42" s="99"/>
      <c r="X42" s="99"/>
      <c r="Y42" s="99">
        <v>377991.7</v>
      </c>
      <c r="Z42" s="99">
        <v>377991.7</v>
      </c>
      <c r="AA42" s="100"/>
      <c r="AB42" s="98" t="s">
        <v>53</v>
      </c>
      <c r="AC42" s="101">
        <v>670501</v>
      </c>
      <c r="AD42" s="102" t="s">
        <v>54</v>
      </c>
      <c r="AE42" s="99"/>
      <c r="AF42" s="99"/>
      <c r="AG42" s="99">
        <v>188995.85</v>
      </c>
      <c r="AH42" s="99"/>
      <c r="AI42" s="99"/>
      <c r="AJ42" s="99"/>
      <c r="AK42" s="99"/>
      <c r="AL42" s="99">
        <v>356036.1</v>
      </c>
      <c r="AM42" s="99"/>
      <c r="AN42" s="99"/>
      <c r="AO42" s="99"/>
      <c r="AP42" s="99"/>
      <c r="AQ42" s="99"/>
      <c r="AR42" s="103"/>
      <c r="AS42" s="100"/>
      <c r="AT42" s="104" t="s">
        <v>55</v>
      </c>
    </row>
    <row r="43" spans="1:46" ht="30" x14ac:dyDescent="0.25">
      <c r="A43" s="108" t="s">
        <v>632</v>
      </c>
      <c r="B43" s="92" t="s">
        <v>1126</v>
      </c>
      <c r="C43" s="93" t="s">
        <v>44</v>
      </c>
      <c r="D43" s="94" t="s">
        <v>115</v>
      </c>
      <c r="E43" s="105" t="s">
        <v>134</v>
      </c>
      <c r="F43" s="94" t="s">
        <v>127</v>
      </c>
      <c r="G43" s="96">
        <v>12</v>
      </c>
      <c r="H43" s="96" t="s">
        <v>47</v>
      </c>
      <c r="I43" s="96">
        <v>2024</v>
      </c>
      <c r="J43" s="96">
        <v>2024</v>
      </c>
      <c r="K43" s="96">
        <v>0</v>
      </c>
      <c r="L43" s="96" t="s">
        <v>48</v>
      </c>
      <c r="M43" s="97"/>
      <c r="N43" s="96" t="s">
        <v>47</v>
      </c>
      <c r="O43" s="98" t="s">
        <v>49</v>
      </c>
      <c r="P43" s="96" t="s">
        <v>77</v>
      </c>
      <c r="Q43" s="96" t="s">
        <v>128</v>
      </c>
      <c r="R43" s="96">
        <v>2</v>
      </c>
      <c r="S43" s="96" t="s">
        <v>48</v>
      </c>
      <c r="T43" s="96" t="s">
        <v>48</v>
      </c>
      <c r="U43" s="99">
        <v>515967.66</v>
      </c>
      <c r="V43" s="99"/>
      <c r="W43" s="99"/>
      <c r="X43" s="99"/>
      <c r="Y43" s="99">
        <v>515967.66</v>
      </c>
      <c r="Z43" s="99">
        <v>515967.66</v>
      </c>
      <c r="AA43" s="100"/>
      <c r="AB43" s="98" t="s">
        <v>53</v>
      </c>
      <c r="AC43" s="101">
        <v>670501</v>
      </c>
      <c r="AD43" s="102" t="s">
        <v>54</v>
      </c>
      <c r="AE43" s="99">
        <v>103503.11</v>
      </c>
      <c r="AF43" s="99">
        <v>51390.38</v>
      </c>
      <c r="AG43" s="99">
        <v>47727.01</v>
      </c>
      <c r="AH43" s="99">
        <v>17800.88</v>
      </c>
      <c r="AI43" s="99">
        <v>49532.9</v>
      </c>
      <c r="AJ43" s="99">
        <v>30132.51</v>
      </c>
      <c r="AK43" s="99">
        <v>38645.980000000003</v>
      </c>
      <c r="AL43" s="99">
        <v>177234.89</v>
      </c>
      <c r="AM43" s="99"/>
      <c r="AN43" s="99"/>
      <c r="AO43" s="99"/>
      <c r="AP43" s="99"/>
      <c r="AQ43" s="99"/>
      <c r="AR43" s="103"/>
      <c r="AS43" s="100"/>
      <c r="AT43" s="104" t="s">
        <v>55</v>
      </c>
    </row>
    <row r="44" spans="1:46" ht="30" x14ac:dyDescent="0.25">
      <c r="A44" s="91" t="s">
        <v>633</v>
      </c>
      <c r="B44" s="92" t="s">
        <v>1127</v>
      </c>
      <c r="C44" s="93" t="s">
        <v>44</v>
      </c>
      <c r="D44" s="94" t="s">
        <v>115</v>
      </c>
      <c r="E44" s="105" t="s">
        <v>135</v>
      </c>
      <c r="F44" s="94" t="s">
        <v>127</v>
      </c>
      <c r="G44" s="96">
        <v>12</v>
      </c>
      <c r="H44" s="96" t="s">
        <v>47</v>
      </c>
      <c r="I44" s="96">
        <v>2024</v>
      </c>
      <c r="J44" s="96">
        <v>2024</v>
      </c>
      <c r="K44" s="96">
        <v>0</v>
      </c>
      <c r="L44" s="96" t="s">
        <v>48</v>
      </c>
      <c r="M44" s="97"/>
      <c r="N44" s="96" t="s">
        <v>47</v>
      </c>
      <c r="O44" s="98" t="s">
        <v>49</v>
      </c>
      <c r="P44" s="96" t="s">
        <v>77</v>
      </c>
      <c r="Q44" s="96" t="s">
        <v>128</v>
      </c>
      <c r="R44" s="96">
        <v>2</v>
      </c>
      <c r="S44" s="96" t="s">
        <v>48</v>
      </c>
      <c r="T44" s="96" t="s">
        <v>48</v>
      </c>
      <c r="U44" s="99">
        <v>903897.45</v>
      </c>
      <c r="V44" s="99"/>
      <c r="W44" s="99"/>
      <c r="X44" s="99"/>
      <c r="Y44" s="99">
        <v>903897.45</v>
      </c>
      <c r="Z44" s="99">
        <v>903897.45</v>
      </c>
      <c r="AA44" s="100"/>
      <c r="AB44" s="98" t="s">
        <v>53</v>
      </c>
      <c r="AC44" s="101">
        <v>670501</v>
      </c>
      <c r="AD44" s="102" t="s">
        <v>54</v>
      </c>
      <c r="AE44" s="99"/>
      <c r="AF44" s="99"/>
      <c r="AG44" s="99"/>
      <c r="AH44" s="99"/>
      <c r="AI44" s="99"/>
      <c r="AJ44" s="99"/>
      <c r="AK44" s="99"/>
      <c r="AL44" s="99">
        <v>903897.45</v>
      </c>
      <c r="AM44" s="99"/>
      <c r="AN44" s="99"/>
      <c r="AO44" s="99"/>
      <c r="AP44" s="99"/>
      <c r="AQ44" s="99"/>
      <c r="AR44" s="103"/>
      <c r="AS44" s="100"/>
      <c r="AT44" s="104" t="s">
        <v>55</v>
      </c>
    </row>
    <row r="45" spans="1:46" ht="30" x14ac:dyDescent="0.25">
      <c r="A45" s="91" t="s">
        <v>634</v>
      </c>
      <c r="B45" s="92" t="s">
        <v>1128</v>
      </c>
      <c r="C45" s="93" t="s">
        <v>44</v>
      </c>
      <c r="D45" s="94" t="s">
        <v>115</v>
      </c>
      <c r="E45" s="105" t="s">
        <v>136</v>
      </c>
      <c r="F45" s="94" t="s">
        <v>127</v>
      </c>
      <c r="G45" s="96">
        <v>12</v>
      </c>
      <c r="H45" s="96" t="s">
        <v>47</v>
      </c>
      <c r="I45" s="96">
        <v>2024</v>
      </c>
      <c r="J45" s="96">
        <v>2024</v>
      </c>
      <c r="K45" s="96">
        <v>0</v>
      </c>
      <c r="L45" s="96" t="s">
        <v>48</v>
      </c>
      <c r="M45" s="97"/>
      <c r="N45" s="96" t="s">
        <v>47</v>
      </c>
      <c r="O45" s="98" t="s">
        <v>49</v>
      </c>
      <c r="P45" s="96" t="s">
        <v>77</v>
      </c>
      <c r="Q45" s="96" t="s">
        <v>128</v>
      </c>
      <c r="R45" s="96">
        <v>2</v>
      </c>
      <c r="S45" s="96" t="s">
        <v>48</v>
      </c>
      <c r="T45" s="96" t="s">
        <v>48</v>
      </c>
      <c r="U45" s="99">
        <v>903897.45</v>
      </c>
      <c r="V45" s="99"/>
      <c r="W45" s="99"/>
      <c r="X45" s="99"/>
      <c r="Y45" s="99">
        <v>903897.45</v>
      </c>
      <c r="Z45" s="99">
        <v>903897.45</v>
      </c>
      <c r="AA45" s="100"/>
      <c r="AB45" s="98" t="s">
        <v>53</v>
      </c>
      <c r="AC45" s="101">
        <v>670501</v>
      </c>
      <c r="AD45" s="102" t="s">
        <v>54</v>
      </c>
      <c r="AE45" s="99"/>
      <c r="AF45" s="99"/>
      <c r="AG45" s="99"/>
      <c r="AH45" s="99"/>
      <c r="AI45" s="99"/>
      <c r="AJ45" s="99"/>
      <c r="AK45" s="99"/>
      <c r="AL45" s="99">
        <v>903897.45</v>
      </c>
      <c r="AM45" s="99"/>
      <c r="AN45" s="99"/>
      <c r="AO45" s="99"/>
      <c r="AP45" s="99"/>
      <c r="AQ45" s="99"/>
      <c r="AR45" s="103" t="s">
        <v>47</v>
      </c>
      <c r="AS45" s="100"/>
      <c r="AT45" s="104" t="s">
        <v>55</v>
      </c>
    </row>
    <row r="46" spans="1:46" ht="30" x14ac:dyDescent="0.25">
      <c r="A46" s="91" t="s">
        <v>635</v>
      </c>
      <c r="B46" s="92" t="s">
        <v>1129</v>
      </c>
      <c r="C46" s="93" t="s">
        <v>44</v>
      </c>
      <c r="D46" s="94" t="s">
        <v>115</v>
      </c>
      <c r="E46" s="105" t="s">
        <v>137</v>
      </c>
      <c r="F46" s="94" t="s">
        <v>127</v>
      </c>
      <c r="G46" s="96">
        <v>12</v>
      </c>
      <c r="H46" s="96" t="s">
        <v>47</v>
      </c>
      <c r="I46" s="96">
        <v>2024</v>
      </c>
      <c r="J46" s="96">
        <v>2024</v>
      </c>
      <c r="K46" s="96">
        <v>0</v>
      </c>
      <c r="L46" s="96" t="s">
        <v>48</v>
      </c>
      <c r="M46" s="97"/>
      <c r="N46" s="96" t="s">
        <v>47</v>
      </c>
      <c r="O46" s="98" t="s">
        <v>49</v>
      </c>
      <c r="P46" s="96" t="s">
        <v>77</v>
      </c>
      <c r="Q46" s="96" t="s">
        <v>128</v>
      </c>
      <c r="R46" s="96">
        <v>2</v>
      </c>
      <c r="S46" s="96" t="s">
        <v>48</v>
      </c>
      <c r="T46" s="96" t="s">
        <v>48</v>
      </c>
      <c r="U46" s="99">
        <v>443354.32</v>
      </c>
      <c r="V46" s="99"/>
      <c r="W46" s="99"/>
      <c r="X46" s="99"/>
      <c r="Y46" s="99">
        <v>443354.32</v>
      </c>
      <c r="Z46" s="99">
        <v>443354.32</v>
      </c>
      <c r="AA46" s="100"/>
      <c r="AB46" s="98" t="s">
        <v>53</v>
      </c>
      <c r="AC46" s="101">
        <v>670501</v>
      </c>
      <c r="AD46" s="102" t="s">
        <v>54</v>
      </c>
      <c r="AE46" s="99"/>
      <c r="AF46" s="99"/>
      <c r="AG46" s="99">
        <v>133006.29999999999</v>
      </c>
      <c r="AH46" s="99"/>
      <c r="AI46" s="99">
        <v>88670.86</v>
      </c>
      <c r="AJ46" s="99"/>
      <c r="AK46" s="99">
        <v>88670.86</v>
      </c>
      <c r="AL46" s="99">
        <v>133006.29999999999</v>
      </c>
      <c r="AM46" s="99"/>
      <c r="AN46" s="99"/>
      <c r="AO46" s="99"/>
      <c r="AP46" s="99"/>
      <c r="AQ46" s="99"/>
      <c r="AR46" s="103"/>
      <c r="AS46" s="100"/>
      <c r="AT46" s="104" t="s">
        <v>55</v>
      </c>
    </row>
    <row r="47" spans="1:46" ht="30" x14ac:dyDescent="0.25">
      <c r="A47" s="91" t="s">
        <v>636</v>
      </c>
      <c r="B47" s="92" t="s">
        <v>1130</v>
      </c>
      <c r="C47" s="93" t="s">
        <v>44</v>
      </c>
      <c r="D47" s="94" t="s">
        <v>115</v>
      </c>
      <c r="E47" s="105" t="s">
        <v>138</v>
      </c>
      <c r="F47" s="94" t="s">
        <v>127</v>
      </c>
      <c r="G47" s="96">
        <v>12</v>
      </c>
      <c r="H47" s="96" t="s">
        <v>47</v>
      </c>
      <c r="I47" s="96">
        <v>2024</v>
      </c>
      <c r="J47" s="96">
        <v>2024</v>
      </c>
      <c r="K47" s="96">
        <v>0</v>
      </c>
      <c r="L47" s="96" t="s">
        <v>48</v>
      </c>
      <c r="M47" s="97"/>
      <c r="N47" s="96" t="s">
        <v>47</v>
      </c>
      <c r="O47" s="98" t="s">
        <v>49</v>
      </c>
      <c r="P47" s="96" t="s">
        <v>77</v>
      </c>
      <c r="Q47" s="96" t="s">
        <v>128</v>
      </c>
      <c r="R47" s="96">
        <v>2</v>
      </c>
      <c r="S47" s="96" t="s">
        <v>48</v>
      </c>
      <c r="T47" s="96" t="s">
        <v>48</v>
      </c>
      <c r="U47" s="99">
        <v>595715.09</v>
      </c>
      <c r="V47" s="99"/>
      <c r="W47" s="99"/>
      <c r="X47" s="99"/>
      <c r="Y47" s="99">
        <v>595715.09</v>
      </c>
      <c r="Z47" s="99">
        <v>595715.09</v>
      </c>
      <c r="AA47" s="100"/>
      <c r="AB47" s="98" t="s">
        <v>53</v>
      </c>
      <c r="AC47" s="101">
        <v>670501</v>
      </c>
      <c r="AD47" s="102" t="s">
        <v>54</v>
      </c>
      <c r="AE47" s="99"/>
      <c r="AF47" s="99">
        <v>119143.02</v>
      </c>
      <c r="AG47" s="99">
        <v>119143.02</v>
      </c>
      <c r="AH47" s="99">
        <v>119143.02</v>
      </c>
      <c r="AI47" s="99">
        <v>119143.02</v>
      </c>
      <c r="AJ47" s="99"/>
      <c r="AK47" s="99"/>
      <c r="AL47" s="99">
        <v>119143.02</v>
      </c>
      <c r="AM47" s="99"/>
      <c r="AN47" s="99"/>
      <c r="AO47" s="99"/>
      <c r="AP47" s="99"/>
      <c r="AQ47" s="99"/>
      <c r="AR47" s="103"/>
      <c r="AS47" s="100"/>
      <c r="AT47" s="104" t="s">
        <v>55</v>
      </c>
    </row>
    <row r="48" spans="1:46" ht="30" x14ac:dyDescent="0.25">
      <c r="A48" s="91" t="s">
        <v>637</v>
      </c>
      <c r="B48" s="92" t="s">
        <v>1131</v>
      </c>
      <c r="C48" s="93" t="s">
        <v>44</v>
      </c>
      <c r="D48" s="94" t="s">
        <v>115</v>
      </c>
      <c r="E48" s="105" t="s">
        <v>139</v>
      </c>
      <c r="F48" s="94" t="s">
        <v>127</v>
      </c>
      <c r="G48" s="96">
        <v>12</v>
      </c>
      <c r="H48" s="96" t="s">
        <v>47</v>
      </c>
      <c r="I48" s="96">
        <v>2024</v>
      </c>
      <c r="J48" s="96">
        <v>2025</v>
      </c>
      <c r="K48" s="96">
        <v>0</v>
      </c>
      <c r="L48" s="96" t="s">
        <v>48</v>
      </c>
      <c r="M48" s="97"/>
      <c r="N48" s="96" t="s">
        <v>47</v>
      </c>
      <c r="O48" s="98" t="s">
        <v>49</v>
      </c>
      <c r="P48" s="96" t="s">
        <v>77</v>
      </c>
      <c r="Q48" s="109" t="s">
        <v>128</v>
      </c>
      <c r="R48" s="96">
        <v>2</v>
      </c>
      <c r="S48" s="96" t="s">
        <v>48</v>
      </c>
      <c r="T48" s="96" t="s">
        <v>48</v>
      </c>
      <c r="U48" s="110"/>
      <c r="V48" s="99">
        <v>764642.68</v>
      </c>
      <c r="W48" s="99"/>
      <c r="X48" s="99"/>
      <c r="Y48" s="99">
        <v>764642.68</v>
      </c>
      <c r="Z48" s="99">
        <v>764642.68</v>
      </c>
      <c r="AA48" s="100"/>
      <c r="AB48" s="98" t="s">
        <v>53</v>
      </c>
      <c r="AC48" s="101">
        <v>670501</v>
      </c>
      <c r="AD48" s="102" t="s">
        <v>54</v>
      </c>
      <c r="AE48" s="99"/>
      <c r="AF48" s="99"/>
      <c r="AG48" s="99"/>
      <c r="AH48" s="99"/>
      <c r="AI48" s="99"/>
      <c r="AJ48" s="99"/>
      <c r="AK48" s="99"/>
      <c r="AL48" s="99">
        <v>764642.68</v>
      </c>
      <c r="AM48" s="99"/>
      <c r="AN48" s="99"/>
      <c r="AO48" s="99"/>
      <c r="AP48" s="99"/>
      <c r="AQ48" s="99"/>
      <c r="AR48" s="103" t="s">
        <v>47</v>
      </c>
      <c r="AS48" s="100"/>
      <c r="AT48" s="104" t="s">
        <v>55</v>
      </c>
    </row>
    <row r="49" spans="1:46" ht="30" x14ac:dyDescent="0.25">
      <c r="A49" s="91" t="s">
        <v>638</v>
      </c>
      <c r="B49" s="92" t="s">
        <v>1132</v>
      </c>
      <c r="C49" s="93" t="s">
        <v>44</v>
      </c>
      <c r="D49" s="94" t="s">
        <v>115</v>
      </c>
      <c r="E49" s="105" t="s">
        <v>140</v>
      </c>
      <c r="F49" s="94" t="s">
        <v>127</v>
      </c>
      <c r="G49" s="96">
        <v>12</v>
      </c>
      <c r="H49" s="96" t="s">
        <v>47</v>
      </c>
      <c r="I49" s="96">
        <v>2024</v>
      </c>
      <c r="J49" s="96">
        <v>2024</v>
      </c>
      <c r="K49" s="96">
        <v>0</v>
      </c>
      <c r="L49" s="96" t="s">
        <v>48</v>
      </c>
      <c r="M49" s="97"/>
      <c r="N49" s="96" t="s">
        <v>47</v>
      </c>
      <c r="O49" s="98" t="s">
        <v>49</v>
      </c>
      <c r="P49" s="96" t="s">
        <v>77</v>
      </c>
      <c r="Q49" s="109" t="s">
        <v>128</v>
      </c>
      <c r="R49" s="96">
        <v>2</v>
      </c>
      <c r="S49" s="96" t="s">
        <v>48</v>
      </c>
      <c r="T49" s="96" t="s">
        <v>48</v>
      </c>
      <c r="U49" s="99">
        <v>864776.55</v>
      </c>
      <c r="V49" s="99"/>
      <c r="W49" s="99"/>
      <c r="X49" s="99"/>
      <c r="Y49" s="99">
        <v>864776.55</v>
      </c>
      <c r="Z49" s="99">
        <v>864776.55</v>
      </c>
      <c r="AA49" s="100"/>
      <c r="AB49" s="98" t="s">
        <v>53</v>
      </c>
      <c r="AC49" s="101">
        <v>670501</v>
      </c>
      <c r="AD49" s="102" t="s">
        <v>54</v>
      </c>
      <c r="AE49" s="99"/>
      <c r="AF49" s="99"/>
      <c r="AG49" s="99"/>
      <c r="AH49" s="99"/>
      <c r="AI49" s="99"/>
      <c r="AJ49" s="99"/>
      <c r="AK49" s="99"/>
      <c r="AL49" s="99">
        <v>864776.55</v>
      </c>
      <c r="AM49" s="99"/>
      <c r="AN49" s="99"/>
      <c r="AO49" s="99"/>
      <c r="AP49" s="99"/>
      <c r="AQ49" s="99"/>
      <c r="AR49" s="103" t="s">
        <v>47</v>
      </c>
      <c r="AS49" s="100"/>
      <c r="AT49" s="104" t="s">
        <v>55</v>
      </c>
    </row>
    <row r="50" spans="1:46" ht="30" x14ac:dyDescent="0.25">
      <c r="A50" s="91" t="s">
        <v>639</v>
      </c>
      <c r="B50" s="92" t="s">
        <v>1133</v>
      </c>
      <c r="C50" s="93" t="s">
        <v>44</v>
      </c>
      <c r="D50" s="94" t="s">
        <v>115</v>
      </c>
      <c r="E50" s="105" t="s">
        <v>141</v>
      </c>
      <c r="F50" s="94" t="s">
        <v>127</v>
      </c>
      <c r="G50" s="96">
        <v>12</v>
      </c>
      <c r="H50" s="96" t="s">
        <v>47</v>
      </c>
      <c r="I50" s="96">
        <v>2024</v>
      </c>
      <c r="J50" s="96">
        <v>2024</v>
      </c>
      <c r="K50" s="96">
        <v>0</v>
      </c>
      <c r="L50" s="96" t="s">
        <v>48</v>
      </c>
      <c r="M50" s="97"/>
      <c r="N50" s="96" t="s">
        <v>47</v>
      </c>
      <c r="O50" s="98" t="s">
        <v>49</v>
      </c>
      <c r="P50" s="96" t="s">
        <v>77</v>
      </c>
      <c r="Q50" s="96" t="s">
        <v>128</v>
      </c>
      <c r="R50" s="96">
        <v>2</v>
      </c>
      <c r="S50" s="96" t="s">
        <v>48</v>
      </c>
      <c r="T50" s="96" t="s">
        <v>48</v>
      </c>
      <c r="U50" s="99">
        <v>903897.45</v>
      </c>
      <c r="V50" s="99"/>
      <c r="W50" s="99"/>
      <c r="X50" s="99"/>
      <c r="Y50" s="99">
        <v>903897.45</v>
      </c>
      <c r="Z50" s="99">
        <v>903897.45</v>
      </c>
      <c r="AA50" s="100"/>
      <c r="AB50" s="98" t="s">
        <v>53</v>
      </c>
      <c r="AC50" s="101">
        <v>670501</v>
      </c>
      <c r="AD50" s="102" t="s">
        <v>54</v>
      </c>
      <c r="AE50" s="99"/>
      <c r="AF50" s="99"/>
      <c r="AG50" s="99"/>
      <c r="AH50" s="99"/>
      <c r="AI50" s="99"/>
      <c r="AJ50" s="99"/>
      <c r="AK50" s="99"/>
      <c r="AL50" s="99">
        <v>903897.45</v>
      </c>
      <c r="AM50" s="99"/>
      <c r="AN50" s="99"/>
      <c r="AO50" s="99"/>
      <c r="AP50" s="99"/>
      <c r="AQ50" s="99"/>
      <c r="AR50" s="103" t="s">
        <v>47</v>
      </c>
      <c r="AS50" s="100"/>
      <c r="AT50" s="104" t="s">
        <v>55</v>
      </c>
    </row>
    <row r="51" spans="1:46" ht="45" x14ac:dyDescent="0.25">
      <c r="A51" s="91" t="s">
        <v>640</v>
      </c>
      <c r="B51" s="92" t="s">
        <v>1134</v>
      </c>
      <c r="C51" s="93" t="s">
        <v>44</v>
      </c>
      <c r="D51" s="94" t="s">
        <v>115</v>
      </c>
      <c r="E51" s="105" t="s">
        <v>142</v>
      </c>
      <c r="F51" s="94" t="s">
        <v>127</v>
      </c>
      <c r="G51" s="96">
        <v>12</v>
      </c>
      <c r="H51" s="96" t="s">
        <v>47</v>
      </c>
      <c r="I51" s="96">
        <v>2024</v>
      </c>
      <c r="J51" s="96">
        <v>2024</v>
      </c>
      <c r="K51" s="96">
        <v>0</v>
      </c>
      <c r="L51" s="96" t="s">
        <v>48</v>
      </c>
      <c r="M51" s="97"/>
      <c r="N51" s="96" t="s">
        <v>47</v>
      </c>
      <c r="O51" s="98" t="s">
        <v>49</v>
      </c>
      <c r="P51" s="96" t="s">
        <v>77</v>
      </c>
      <c r="Q51" s="96" t="s">
        <v>128</v>
      </c>
      <c r="R51" s="96">
        <v>2</v>
      </c>
      <c r="S51" s="96" t="s">
        <v>48</v>
      </c>
      <c r="T51" s="96" t="s">
        <v>48</v>
      </c>
      <c r="U51" s="99">
        <v>469911.74</v>
      </c>
      <c r="V51" s="99"/>
      <c r="W51" s="99"/>
      <c r="X51" s="99"/>
      <c r="Y51" s="99">
        <v>469911.74</v>
      </c>
      <c r="Z51" s="99">
        <v>469911.74</v>
      </c>
      <c r="AA51" s="100"/>
      <c r="AB51" s="98" t="s">
        <v>53</v>
      </c>
      <c r="AC51" s="101">
        <v>670501</v>
      </c>
      <c r="AD51" s="102" t="s">
        <v>54</v>
      </c>
      <c r="AE51" s="99">
        <v>94264.3</v>
      </c>
      <c r="AF51" s="99">
        <v>46803.21</v>
      </c>
      <c r="AG51" s="99">
        <v>43466.84</v>
      </c>
      <c r="AH51" s="99">
        <v>16211.96</v>
      </c>
      <c r="AI51" s="99">
        <v>45111.53</v>
      </c>
      <c r="AJ51" s="99">
        <v>27442.85</v>
      </c>
      <c r="AK51" s="99">
        <v>35196.39</v>
      </c>
      <c r="AL51" s="99">
        <v>161414.68</v>
      </c>
      <c r="AM51" s="99"/>
      <c r="AN51" s="99"/>
      <c r="AO51" s="99"/>
      <c r="AP51" s="99"/>
      <c r="AQ51" s="99"/>
      <c r="AR51" s="103"/>
      <c r="AS51" s="100"/>
      <c r="AT51" s="104" t="s">
        <v>55</v>
      </c>
    </row>
    <row r="52" spans="1:46" ht="45" x14ac:dyDescent="0.25">
      <c r="A52" s="91" t="s">
        <v>641</v>
      </c>
      <c r="B52" s="92" t="s">
        <v>1135</v>
      </c>
      <c r="C52" s="93" t="s">
        <v>44</v>
      </c>
      <c r="D52" s="94" t="s">
        <v>115</v>
      </c>
      <c r="E52" s="105" t="s">
        <v>143</v>
      </c>
      <c r="F52" s="94" t="s">
        <v>127</v>
      </c>
      <c r="G52" s="96">
        <v>12</v>
      </c>
      <c r="H52" s="96" t="s">
        <v>47</v>
      </c>
      <c r="I52" s="96">
        <v>2024</v>
      </c>
      <c r="J52" s="96">
        <v>2025</v>
      </c>
      <c r="K52" s="96">
        <v>0</v>
      </c>
      <c r="L52" s="96" t="s">
        <v>48</v>
      </c>
      <c r="M52" s="97"/>
      <c r="N52" s="96" t="s">
        <v>47</v>
      </c>
      <c r="O52" s="98" t="s">
        <v>49</v>
      </c>
      <c r="P52" s="96" t="s">
        <v>77</v>
      </c>
      <c r="Q52" s="96" t="s">
        <v>128</v>
      </c>
      <c r="R52" s="96">
        <v>2</v>
      </c>
      <c r="S52" s="96" t="s">
        <v>48</v>
      </c>
      <c r="T52" s="96" t="s">
        <v>48</v>
      </c>
      <c r="U52" s="100"/>
      <c r="V52" s="99">
        <v>257707.68</v>
      </c>
      <c r="W52" s="99"/>
      <c r="X52" s="99"/>
      <c r="Y52" s="99">
        <v>257707.68</v>
      </c>
      <c r="Z52" s="99">
        <v>257707.68</v>
      </c>
      <c r="AA52" s="100"/>
      <c r="AB52" s="98" t="s">
        <v>53</v>
      </c>
      <c r="AC52" s="101">
        <v>670501</v>
      </c>
      <c r="AD52" s="102" t="s">
        <v>54</v>
      </c>
      <c r="AE52" s="99"/>
      <c r="AF52" s="99"/>
      <c r="AG52" s="99"/>
      <c r="AH52" s="99"/>
      <c r="AI52" s="99"/>
      <c r="AJ52" s="99"/>
      <c r="AK52" s="99"/>
      <c r="AL52" s="99">
        <v>257707.68</v>
      </c>
      <c r="AM52" s="99"/>
      <c r="AN52" s="99"/>
      <c r="AO52" s="99"/>
      <c r="AP52" s="99"/>
      <c r="AQ52" s="99"/>
      <c r="AR52" s="103" t="s">
        <v>47</v>
      </c>
      <c r="AS52" s="100"/>
      <c r="AT52" s="104" t="s">
        <v>55</v>
      </c>
    </row>
    <row r="53" spans="1:46" ht="45" x14ac:dyDescent="0.25">
      <c r="A53" s="91" t="s">
        <v>642</v>
      </c>
      <c r="B53" s="92" t="s">
        <v>1136</v>
      </c>
      <c r="C53" s="93" t="s">
        <v>44</v>
      </c>
      <c r="D53" s="94" t="s">
        <v>115</v>
      </c>
      <c r="E53" s="111" t="s">
        <v>144</v>
      </c>
      <c r="F53" s="94" t="s">
        <v>127</v>
      </c>
      <c r="G53" s="96">
        <v>12</v>
      </c>
      <c r="H53" s="96" t="s">
        <v>47</v>
      </c>
      <c r="I53" s="96">
        <v>2024</v>
      </c>
      <c r="J53" s="96">
        <v>2024</v>
      </c>
      <c r="K53" s="96">
        <v>0</v>
      </c>
      <c r="L53" s="96" t="s">
        <v>48</v>
      </c>
      <c r="M53" s="97"/>
      <c r="N53" s="96" t="s">
        <v>47</v>
      </c>
      <c r="O53" s="98" t="s">
        <v>49</v>
      </c>
      <c r="P53" s="96" t="s">
        <v>77</v>
      </c>
      <c r="Q53" s="96" t="s">
        <v>128</v>
      </c>
      <c r="R53" s="96">
        <v>2</v>
      </c>
      <c r="S53" s="96" t="s">
        <v>48</v>
      </c>
      <c r="T53" s="96" t="s">
        <v>48</v>
      </c>
      <c r="U53" s="99">
        <v>594930.44999999995</v>
      </c>
      <c r="V53" s="99"/>
      <c r="W53" s="99"/>
      <c r="X53" s="99"/>
      <c r="Y53" s="99">
        <v>594930.44999999995</v>
      </c>
      <c r="Z53" s="99">
        <v>594930.44999999995</v>
      </c>
      <c r="AA53" s="100"/>
      <c r="AB53" s="98" t="s">
        <v>53</v>
      </c>
      <c r="AC53" s="101">
        <v>670501</v>
      </c>
      <c r="AD53" s="102" t="s">
        <v>54</v>
      </c>
      <c r="AE53" s="99"/>
      <c r="AF53" s="99"/>
      <c r="AG53" s="99"/>
      <c r="AH53" s="99"/>
      <c r="AI53" s="99"/>
      <c r="AJ53" s="99"/>
      <c r="AK53" s="99"/>
      <c r="AL53" s="99">
        <v>594930.44999999995</v>
      </c>
      <c r="AM53" s="99"/>
      <c r="AN53" s="99"/>
      <c r="AO53" s="99"/>
      <c r="AP53" s="99"/>
      <c r="AQ53" s="99"/>
      <c r="AR53" s="103"/>
      <c r="AS53" s="100"/>
      <c r="AT53" s="104" t="s">
        <v>55</v>
      </c>
    </row>
    <row r="54" spans="1:46" ht="30" x14ac:dyDescent="0.25">
      <c r="A54" s="91" t="s">
        <v>643</v>
      </c>
      <c r="B54" s="92" t="s">
        <v>1137</v>
      </c>
      <c r="C54" s="93" t="s">
        <v>44</v>
      </c>
      <c r="D54" s="94" t="s">
        <v>115</v>
      </c>
      <c r="E54" s="105" t="s">
        <v>145</v>
      </c>
      <c r="F54" s="94" t="s">
        <v>127</v>
      </c>
      <c r="G54" s="96">
        <v>12</v>
      </c>
      <c r="H54" s="96" t="s">
        <v>47</v>
      </c>
      <c r="I54" s="96">
        <v>2024</v>
      </c>
      <c r="J54" s="96">
        <v>2024</v>
      </c>
      <c r="K54" s="96">
        <v>0</v>
      </c>
      <c r="L54" s="96" t="s">
        <v>48</v>
      </c>
      <c r="M54" s="97"/>
      <c r="N54" s="96" t="s">
        <v>47</v>
      </c>
      <c r="O54" s="98" t="s">
        <v>49</v>
      </c>
      <c r="P54" s="96" t="s">
        <v>77</v>
      </c>
      <c r="Q54" s="96" t="s">
        <v>128</v>
      </c>
      <c r="R54" s="96">
        <v>2</v>
      </c>
      <c r="S54" s="96" t="s">
        <v>48</v>
      </c>
      <c r="T54" s="96" t="s">
        <v>48</v>
      </c>
      <c r="U54" s="99">
        <v>413799.04</v>
      </c>
      <c r="V54" s="99"/>
      <c r="W54" s="99"/>
      <c r="X54" s="99"/>
      <c r="Y54" s="99">
        <v>413799.04</v>
      </c>
      <c r="Z54" s="99">
        <v>413799.04</v>
      </c>
      <c r="AA54" s="100"/>
      <c r="AB54" s="98" t="s">
        <v>53</v>
      </c>
      <c r="AC54" s="101">
        <v>670501</v>
      </c>
      <c r="AD54" s="102" t="s">
        <v>54</v>
      </c>
      <c r="AE54" s="99"/>
      <c r="AF54" s="99"/>
      <c r="AG54" s="99">
        <v>413799.04</v>
      </c>
      <c r="AH54" s="99"/>
      <c r="AI54" s="99"/>
      <c r="AJ54" s="99"/>
      <c r="AK54" s="99"/>
      <c r="AL54" s="99"/>
      <c r="AM54" s="99"/>
      <c r="AN54" s="99"/>
      <c r="AO54" s="99"/>
      <c r="AP54" s="99"/>
      <c r="AQ54" s="99"/>
      <c r="AR54" s="103"/>
      <c r="AS54" s="100"/>
      <c r="AT54" s="104" t="s">
        <v>55</v>
      </c>
    </row>
    <row r="55" spans="1:46" ht="30" x14ac:dyDescent="0.25">
      <c r="A55" s="91" t="s">
        <v>644</v>
      </c>
      <c r="B55" s="92" t="s">
        <v>1138</v>
      </c>
      <c r="C55" s="93" t="s">
        <v>44</v>
      </c>
      <c r="D55" s="94" t="s">
        <v>115</v>
      </c>
      <c r="E55" s="105" t="s">
        <v>146</v>
      </c>
      <c r="F55" s="94" t="s">
        <v>127</v>
      </c>
      <c r="G55" s="96">
        <v>12</v>
      </c>
      <c r="H55" s="96" t="s">
        <v>47</v>
      </c>
      <c r="I55" s="96">
        <v>2024</v>
      </c>
      <c r="J55" s="96">
        <v>2025</v>
      </c>
      <c r="K55" s="96">
        <v>0</v>
      </c>
      <c r="L55" s="96" t="s">
        <v>48</v>
      </c>
      <c r="M55" s="97"/>
      <c r="N55" s="96" t="s">
        <v>47</v>
      </c>
      <c r="O55" s="98" t="s">
        <v>49</v>
      </c>
      <c r="P55" s="96" t="s">
        <v>77</v>
      </c>
      <c r="Q55" s="96" t="s">
        <v>128</v>
      </c>
      <c r="R55" s="96">
        <v>2</v>
      </c>
      <c r="S55" s="96" t="s">
        <v>48</v>
      </c>
      <c r="T55" s="96" t="s">
        <v>48</v>
      </c>
      <c r="U55" s="110"/>
      <c r="V55" s="99">
        <v>268790.56</v>
      </c>
      <c r="W55" s="99"/>
      <c r="X55" s="99"/>
      <c r="Y55" s="99">
        <v>268790.56</v>
      </c>
      <c r="Z55" s="99">
        <v>268790.56</v>
      </c>
      <c r="AA55" s="100"/>
      <c r="AB55" s="98" t="s">
        <v>53</v>
      </c>
      <c r="AC55" s="101">
        <v>670501</v>
      </c>
      <c r="AD55" s="102" t="s">
        <v>54</v>
      </c>
      <c r="AE55" s="99"/>
      <c r="AF55" s="99"/>
      <c r="AG55" s="99"/>
      <c r="AH55" s="99"/>
      <c r="AI55" s="99"/>
      <c r="AJ55" s="99"/>
      <c r="AK55" s="99"/>
      <c r="AL55" s="99">
        <v>268790.56</v>
      </c>
      <c r="AM55" s="99"/>
      <c r="AN55" s="99"/>
      <c r="AO55" s="99"/>
      <c r="AP55" s="99"/>
      <c r="AQ55" s="99"/>
      <c r="AR55" s="103" t="s">
        <v>47</v>
      </c>
      <c r="AS55" s="100"/>
      <c r="AT55" s="104" t="s">
        <v>55</v>
      </c>
    </row>
    <row r="56" spans="1:46" ht="30" x14ac:dyDescent="0.25">
      <c r="A56" s="91" t="s">
        <v>645</v>
      </c>
      <c r="B56" s="92" t="s">
        <v>1139</v>
      </c>
      <c r="C56" s="93" t="s">
        <v>44</v>
      </c>
      <c r="D56" s="94" t="s">
        <v>115</v>
      </c>
      <c r="E56" s="105" t="s">
        <v>147</v>
      </c>
      <c r="F56" s="94" t="s">
        <v>127</v>
      </c>
      <c r="G56" s="96">
        <v>12</v>
      </c>
      <c r="H56" s="96" t="s">
        <v>47</v>
      </c>
      <c r="I56" s="96">
        <v>2024</v>
      </c>
      <c r="J56" s="96">
        <v>2024</v>
      </c>
      <c r="K56" s="96">
        <v>0</v>
      </c>
      <c r="L56" s="96" t="s">
        <v>48</v>
      </c>
      <c r="M56" s="97"/>
      <c r="N56" s="96" t="s">
        <v>47</v>
      </c>
      <c r="O56" s="98" t="s">
        <v>49</v>
      </c>
      <c r="P56" s="96" t="s">
        <v>77</v>
      </c>
      <c r="Q56" s="109" t="s">
        <v>128</v>
      </c>
      <c r="R56" s="96">
        <v>2</v>
      </c>
      <c r="S56" s="96" t="s">
        <v>48</v>
      </c>
      <c r="T56" s="96" t="s">
        <v>48</v>
      </c>
      <c r="U56" s="99">
        <v>263652.26</v>
      </c>
      <c r="V56" s="99"/>
      <c r="W56" s="99"/>
      <c r="X56" s="99"/>
      <c r="Y56" s="99">
        <v>263652.26</v>
      </c>
      <c r="Z56" s="99">
        <v>263652.26</v>
      </c>
      <c r="AA56" s="100"/>
      <c r="AB56" s="98" t="s">
        <v>53</v>
      </c>
      <c r="AC56" s="101">
        <v>670501</v>
      </c>
      <c r="AD56" s="102" t="s">
        <v>54</v>
      </c>
      <c r="AE56" s="99">
        <v>52888.639999999999</v>
      </c>
      <c r="AF56" s="99">
        <v>26259.77</v>
      </c>
      <c r="AG56" s="99">
        <v>24387.83</v>
      </c>
      <c r="AH56" s="99">
        <v>9096</v>
      </c>
      <c r="AI56" s="99">
        <v>25310.62</v>
      </c>
      <c r="AJ56" s="99">
        <v>15397.29</v>
      </c>
      <c r="AK56" s="99">
        <v>19747.55</v>
      </c>
      <c r="AL56" s="99">
        <v>90564.55</v>
      </c>
      <c r="AM56" s="99"/>
      <c r="AN56" s="99"/>
      <c r="AO56" s="99"/>
      <c r="AP56" s="99"/>
      <c r="AQ56" s="99"/>
      <c r="AR56" s="103"/>
      <c r="AS56" s="100"/>
      <c r="AT56" s="104" t="s">
        <v>55</v>
      </c>
    </row>
    <row r="57" spans="1:46" ht="45" x14ac:dyDescent="0.25">
      <c r="A57" s="91" t="s">
        <v>646</v>
      </c>
      <c r="B57" s="92" t="s">
        <v>1140</v>
      </c>
      <c r="C57" s="93" t="s">
        <v>44</v>
      </c>
      <c r="D57" s="94" t="s">
        <v>115</v>
      </c>
      <c r="E57" s="105" t="s">
        <v>148</v>
      </c>
      <c r="F57" s="94" t="s">
        <v>127</v>
      </c>
      <c r="G57" s="96">
        <v>12</v>
      </c>
      <c r="H57" s="96" t="s">
        <v>47</v>
      </c>
      <c r="I57" s="96">
        <v>2024</v>
      </c>
      <c r="J57" s="96">
        <v>2025</v>
      </c>
      <c r="K57" s="96">
        <v>0</v>
      </c>
      <c r="L57" s="96" t="s">
        <v>48</v>
      </c>
      <c r="M57" s="97"/>
      <c r="N57" s="96" t="s">
        <v>47</v>
      </c>
      <c r="O57" s="98" t="s">
        <v>49</v>
      </c>
      <c r="P57" s="96" t="s">
        <v>77</v>
      </c>
      <c r="Q57" s="96" t="s">
        <v>128</v>
      </c>
      <c r="R57" s="96">
        <v>2</v>
      </c>
      <c r="S57" s="96" t="s">
        <v>48</v>
      </c>
      <c r="T57" s="96" t="s">
        <v>48</v>
      </c>
      <c r="U57" s="110"/>
      <c r="V57" s="99">
        <v>388762.8</v>
      </c>
      <c r="W57" s="99"/>
      <c r="X57" s="99"/>
      <c r="Y57" s="99">
        <v>388762.8</v>
      </c>
      <c r="Z57" s="99">
        <v>388762.8</v>
      </c>
      <c r="AA57" s="100"/>
      <c r="AB57" s="98" t="s">
        <v>53</v>
      </c>
      <c r="AC57" s="101">
        <v>670501</v>
      </c>
      <c r="AD57" s="102" t="s">
        <v>54</v>
      </c>
      <c r="AE57" s="99"/>
      <c r="AF57" s="99"/>
      <c r="AG57" s="99">
        <v>388762.8</v>
      </c>
      <c r="AH57" s="99"/>
      <c r="AI57" s="99"/>
      <c r="AJ57" s="99"/>
      <c r="AK57" s="99"/>
      <c r="AL57" s="99"/>
      <c r="AM57" s="99"/>
      <c r="AN57" s="99"/>
      <c r="AO57" s="99"/>
      <c r="AP57" s="99"/>
      <c r="AQ57" s="99"/>
      <c r="AR57" s="103" t="s">
        <v>47</v>
      </c>
      <c r="AS57" s="100"/>
      <c r="AT57" s="104" t="s">
        <v>55</v>
      </c>
    </row>
    <row r="58" spans="1:46" ht="45" x14ac:dyDescent="0.25">
      <c r="A58" s="91" t="s">
        <v>647</v>
      </c>
      <c r="B58" s="92" t="s">
        <v>1141</v>
      </c>
      <c r="C58" s="93" t="s">
        <v>44</v>
      </c>
      <c r="D58" s="94" t="s">
        <v>115</v>
      </c>
      <c r="E58" s="105" t="s">
        <v>149</v>
      </c>
      <c r="F58" s="94" t="s">
        <v>117</v>
      </c>
      <c r="G58" s="96">
        <v>12</v>
      </c>
      <c r="H58" s="96" t="s">
        <v>47</v>
      </c>
      <c r="I58" s="96">
        <v>2024</v>
      </c>
      <c r="J58" s="96">
        <v>2024</v>
      </c>
      <c r="K58" s="96">
        <v>0</v>
      </c>
      <c r="L58" s="96" t="s">
        <v>48</v>
      </c>
      <c r="M58" s="97"/>
      <c r="N58" s="96" t="s">
        <v>47</v>
      </c>
      <c r="O58" s="98" t="s">
        <v>49</v>
      </c>
      <c r="P58" s="96" t="s">
        <v>77</v>
      </c>
      <c r="Q58" s="96" t="s">
        <v>150</v>
      </c>
      <c r="R58" s="96">
        <v>1</v>
      </c>
      <c r="S58" s="96" t="s">
        <v>48</v>
      </c>
      <c r="T58" s="96" t="s">
        <v>48</v>
      </c>
      <c r="U58" s="99">
        <v>900000</v>
      </c>
      <c r="V58" s="99"/>
      <c r="W58" s="99"/>
      <c r="X58" s="99"/>
      <c r="Y58" s="99">
        <v>900000</v>
      </c>
      <c r="Z58" s="99">
        <v>900000</v>
      </c>
      <c r="AA58" s="100"/>
      <c r="AB58" s="98" t="s">
        <v>53</v>
      </c>
      <c r="AC58" s="101">
        <v>670501</v>
      </c>
      <c r="AD58" s="102" t="s">
        <v>54</v>
      </c>
      <c r="AE58" s="99">
        <v>113602.65</v>
      </c>
      <c r="AF58" s="99">
        <v>104907.55</v>
      </c>
      <c r="AG58" s="99">
        <v>200503.25</v>
      </c>
      <c r="AH58" s="99">
        <v>23557.86</v>
      </c>
      <c r="AI58" s="99">
        <v>88682.85</v>
      </c>
      <c r="AJ58" s="99">
        <v>51361.599999999999</v>
      </c>
      <c r="AK58" s="99">
        <v>68332.83</v>
      </c>
      <c r="AL58" s="99">
        <v>249051.41</v>
      </c>
      <c r="AM58" s="99"/>
      <c r="AN58" s="99"/>
      <c r="AO58" s="99"/>
      <c r="AP58" s="99"/>
      <c r="AQ58" s="99"/>
      <c r="AR58" s="103"/>
      <c r="AS58" s="100"/>
      <c r="AT58" s="104" t="s">
        <v>55</v>
      </c>
    </row>
    <row r="59" spans="1:46" ht="45" x14ac:dyDescent="0.25">
      <c r="A59" s="112" t="s">
        <v>648</v>
      </c>
      <c r="B59" s="92" t="s">
        <v>1142</v>
      </c>
      <c r="C59" s="93" t="s">
        <v>44</v>
      </c>
      <c r="D59" s="94" t="s">
        <v>115</v>
      </c>
      <c r="E59" s="105" t="s">
        <v>151</v>
      </c>
      <c r="F59" s="94" t="s">
        <v>152</v>
      </c>
      <c r="G59" s="96">
        <v>12</v>
      </c>
      <c r="H59" s="96" t="s">
        <v>47</v>
      </c>
      <c r="I59" s="96">
        <v>2024</v>
      </c>
      <c r="J59" s="96">
        <v>2024</v>
      </c>
      <c r="K59" s="96">
        <v>0</v>
      </c>
      <c r="L59" s="96" t="s">
        <v>48</v>
      </c>
      <c r="M59" s="97"/>
      <c r="N59" s="96" t="s">
        <v>47</v>
      </c>
      <c r="O59" s="98" t="s">
        <v>49</v>
      </c>
      <c r="P59" s="96" t="s">
        <v>77</v>
      </c>
      <c r="Q59" s="96" t="s">
        <v>153</v>
      </c>
      <c r="R59" s="96">
        <v>2</v>
      </c>
      <c r="S59" s="96" t="s">
        <v>48</v>
      </c>
      <c r="T59" s="96" t="s">
        <v>48</v>
      </c>
      <c r="U59" s="99">
        <v>869380</v>
      </c>
      <c r="V59" s="99"/>
      <c r="W59" s="99"/>
      <c r="X59" s="99"/>
      <c r="Y59" s="99">
        <v>869380</v>
      </c>
      <c r="Z59" s="99">
        <v>869380</v>
      </c>
      <c r="AA59" s="100"/>
      <c r="AB59" s="98" t="s">
        <v>53</v>
      </c>
      <c r="AC59" s="101">
        <v>670501</v>
      </c>
      <c r="AD59" s="102" t="s">
        <v>54</v>
      </c>
      <c r="AE59" s="99">
        <v>180004.68</v>
      </c>
      <c r="AF59" s="99">
        <v>43258.43</v>
      </c>
      <c r="AG59" s="99">
        <v>90881.15</v>
      </c>
      <c r="AH59" s="99">
        <v>13701.19</v>
      </c>
      <c r="AI59" s="99">
        <v>89264.79</v>
      </c>
      <c r="AJ59" s="99">
        <v>43669.279999999999</v>
      </c>
      <c r="AK59" s="99">
        <v>79459.460000000006</v>
      </c>
      <c r="AL59" s="99">
        <v>329141.02</v>
      </c>
      <c r="AM59" s="99"/>
      <c r="AN59" s="99"/>
      <c r="AO59" s="99"/>
      <c r="AP59" s="99"/>
      <c r="AQ59" s="99"/>
      <c r="AR59" s="103"/>
      <c r="AS59" s="100"/>
      <c r="AT59" s="104" t="s">
        <v>55</v>
      </c>
    </row>
    <row r="60" spans="1:46" ht="30" x14ac:dyDescent="0.25">
      <c r="A60" s="112" t="s">
        <v>649</v>
      </c>
      <c r="B60" s="92" t="s">
        <v>1143</v>
      </c>
      <c r="C60" s="93" t="s">
        <v>44</v>
      </c>
      <c r="D60" s="94" t="s">
        <v>154</v>
      </c>
      <c r="E60" s="105" t="s">
        <v>155</v>
      </c>
      <c r="F60" s="94" t="s">
        <v>156</v>
      </c>
      <c r="G60" s="96">
        <v>24</v>
      </c>
      <c r="H60" s="96" t="s">
        <v>47</v>
      </c>
      <c r="I60" s="96">
        <v>2025</v>
      </c>
      <c r="J60" s="96">
        <v>2025</v>
      </c>
      <c r="K60" s="96">
        <v>0</v>
      </c>
      <c r="L60" s="96" t="s">
        <v>48</v>
      </c>
      <c r="M60" s="96">
        <v>0</v>
      </c>
      <c r="N60" s="96" t="s">
        <v>48</v>
      </c>
      <c r="O60" s="98" t="s">
        <v>49</v>
      </c>
      <c r="P60" s="96" t="s">
        <v>50</v>
      </c>
      <c r="Q60" s="96" t="s">
        <v>157</v>
      </c>
      <c r="R60" s="96">
        <v>1</v>
      </c>
      <c r="S60" s="96" t="s">
        <v>48</v>
      </c>
      <c r="T60" s="96" t="s">
        <v>48</v>
      </c>
      <c r="U60" s="99" t="s">
        <v>158</v>
      </c>
      <c r="V60" s="99">
        <v>50000</v>
      </c>
      <c r="W60" s="99">
        <v>151560.6</v>
      </c>
      <c r="X60" s="99">
        <v>313745.44</v>
      </c>
      <c r="Y60" s="99">
        <v>515306.04</v>
      </c>
      <c r="Z60" s="99">
        <v>151560.6</v>
      </c>
      <c r="AA60" s="100"/>
      <c r="AB60" s="98" t="s">
        <v>53</v>
      </c>
      <c r="AC60" s="101">
        <v>670501</v>
      </c>
      <c r="AD60" s="102" t="s">
        <v>54</v>
      </c>
      <c r="AE60" s="99">
        <v>83358.33</v>
      </c>
      <c r="AF60" s="99">
        <v>50014.99</v>
      </c>
      <c r="AG60" s="99"/>
      <c r="AH60" s="99"/>
      <c r="AI60" s="99"/>
      <c r="AJ60" s="99"/>
      <c r="AK60" s="99"/>
      <c r="AL60" s="99"/>
      <c r="AM60" s="99">
        <v>18187.27</v>
      </c>
      <c r="AN60" s="99"/>
      <c r="AO60" s="99"/>
      <c r="AP60" s="99"/>
      <c r="AQ60" s="99"/>
      <c r="AR60" s="103"/>
      <c r="AS60" s="100"/>
      <c r="AT60" s="104" t="s">
        <v>55</v>
      </c>
    </row>
    <row r="61" spans="1:46" ht="45" x14ac:dyDescent="0.25">
      <c r="A61" s="91" t="s">
        <v>650</v>
      </c>
      <c r="B61" s="92" t="s">
        <v>1145</v>
      </c>
      <c r="C61" s="93" t="s">
        <v>44</v>
      </c>
      <c r="D61" s="94" t="s">
        <v>122</v>
      </c>
      <c r="E61" s="113" t="s">
        <v>1144</v>
      </c>
      <c r="F61" s="94" t="s">
        <v>159</v>
      </c>
      <c r="G61" s="96">
        <v>12</v>
      </c>
      <c r="H61" s="96" t="s">
        <v>47</v>
      </c>
      <c r="I61" s="96">
        <v>2024</v>
      </c>
      <c r="J61" s="96">
        <v>2024</v>
      </c>
      <c r="K61" s="96">
        <v>0</v>
      </c>
      <c r="L61" s="96" t="s">
        <v>48</v>
      </c>
      <c r="M61" s="97"/>
      <c r="N61" s="96" t="s">
        <v>47</v>
      </c>
      <c r="O61" s="98" t="s">
        <v>49</v>
      </c>
      <c r="P61" s="96" t="s">
        <v>77</v>
      </c>
      <c r="Q61" s="96" t="s">
        <v>160</v>
      </c>
      <c r="R61" s="96">
        <v>1</v>
      </c>
      <c r="S61" s="96" t="s">
        <v>48</v>
      </c>
      <c r="T61" s="96" t="s">
        <v>48</v>
      </c>
      <c r="U61" s="99">
        <v>778500</v>
      </c>
      <c r="V61" s="99"/>
      <c r="W61" s="99"/>
      <c r="X61" s="99"/>
      <c r="Y61" s="99">
        <v>778500</v>
      </c>
      <c r="Z61" s="99">
        <v>778500</v>
      </c>
      <c r="AA61" s="100"/>
      <c r="AB61" s="98" t="s">
        <v>53</v>
      </c>
      <c r="AC61" s="101">
        <v>670501</v>
      </c>
      <c r="AD61" s="102" t="s">
        <v>54</v>
      </c>
      <c r="AE61" s="99">
        <v>150000</v>
      </c>
      <c r="AF61" s="99">
        <v>50000</v>
      </c>
      <c r="AG61" s="99">
        <v>261000</v>
      </c>
      <c r="AH61" s="99">
        <v>50000</v>
      </c>
      <c r="AI61" s="99">
        <v>73000</v>
      </c>
      <c r="AJ61" s="99"/>
      <c r="AK61" s="99">
        <v>93500</v>
      </c>
      <c r="AL61" s="99">
        <v>101000</v>
      </c>
      <c r="AM61" s="99"/>
      <c r="AN61" s="99"/>
      <c r="AO61" s="99"/>
      <c r="AP61" s="99"/>
      <c r="AQ61" s="99"/>
      <c r="AR61" s="103"/>
      <c r="AS61" s="100"/>
      <c r="AT61" s="104" t="s">
        <v>55</v>
      </c>
    </row>
    <row r="62" spans="1:46" ht="45" x14ac:dyDescent="0.25">
      <c r="A62" s="91" t="s">
        <v>651</v>
      </c>
      <c r="B62" s="92" t="s">
        <v>1146</v>
      </c>
      <c r="C62" s="93" t="s">
        <v>44</v>
      </c>
      <c r="D62" s="94" t="s">
        <v>122</v>
      </c>
      <c r="E62" s="105" t="s">
        <v>161</v>
      </c>
      <c r="F62" s="94" t="s">
        <v>162</v>
      </c>
      <c r="G62" s="96">
        <v>36</v>
      </c>
      <c r="H62" s="96" t="s">
        <v>47</v>
      </c>
      <c r="I62" s="96">
        <v>2024</v>
      </c>
      <c r="J62" s="96">
        <v>2024</v>
      </c>
      <c r="K62" s="96">
        <v>0</v>
      </c>
      <c r="L62" s="96" t="s">
        <v>48</v>
      </c>
      <c r="M62" s="96">
        <v>0</v>
      </c>
      <c r="N62" s="96" t="s">
        <v>47</v>
      </c>
      <c r="O62" s="98" t="s">
        <v>49</v>
      </c>
      <c r="P62" s="96" t="s">
        <v>77</v>
      </c>
      <c r="Q62" s="96" t="s">
        <v>160</v>
      </c>
      <c r="R62" s="96">
        <v>2</v>
      </c>
      <c r="S62" s="96" t="s">
        <v>48</v>
      </c>
      <c r="T62" s="96" t="s">
        <v>48</v>
      </c>
      <c r="U62" s="99">
        <v>167730</v>
      </c>
      <c r="V62" s="99">
        <v>157480</v>
      </c>
      <c r="W62" s="99">
        <v>157480</v>
      </c>
      <c r="X62" s="99">
        <v>309880</v>
      </c>
      <c r="Y62" s="99">
        <v>792570</v>
      </c>
      <c r="Z62" s="99">
        <v>157480</v>
      </c>
      <c r="AA62" s="100"/>
      <c r="AB62" s="98" t="s">
        <v>53</v>
      </c>
      <c r="AC62" s="101">
        <v>670501</v>
      </c>
      <c r="AD62" s="102" t="s">
        <v>54</v>
      </c>
      <c r="AE62" s="99">
        <v>30500</v>
      </c>
      <c r="AF62" s="99">
        <v>15860</v>
      </c>
      <c r="AG62" s="99">
        <v>18300</v>
      </c>
      <c r="AH62" s="99">
        <v>10980</v>
      </c>
      <c r="AI62" s="99">
        <v>18300</v>
      </c>
      <c r="AJ62" s="99">
        <v>12200</v>
      </c>
      <c r="AK62" s="99">
        <v>18300</v>
      </c>
      <c r="AL62" s="99">
        <v>30500</v>
      </c>
      <c r="AM62" s="99"/>
      <c r="AN62" s="99"/>
      <c r="AO62" s="99"/>
      <c r="AP62" s="99"/>
      <c r="AQ62" s="99"/>
      <c r="AR62" s="103"/>
      <c r="AS62" s="114">
        <v>0</v>
      </c>
      <c r="AT62" s="104" t="s">
        <v>55</v>
      </c>
    </row>
    <row r="63" spans="1:46" ht="45" x14ac:dyDescent="0.25">
      <c r="A63" s="112" t="s">
        <v>652</v>
      </c>
      <c r="B63" s="92" t="s">
        <v>1147</v>
      </c>
      <c r="C63" s="93" t="s">
        <v>44</v>
      </c>
      <c r="D63" s="94" t="s">
        <v>122</v>
      </c>
      <c r="E63" s="105" t="s">
        <v>163</v>
      </c>
      <c r="F63" s="94" t="s">
        <v>159</v>
      </c>
      <c r="G63" s="96">
        <v>12</v>
      </c>
      <c r="H63" s="96" t="s">
        <v>47</v>
      </c>
      <c r="I63" s="96">
        <v>2024</v>
      </c>
      <c r="J63" s="96">
        <v>2024</v>
      </c>
      <c r="K63" s="96">
        <v>0</v>
      </c>
      <c r="L63" s="96" t="s">
        <v>48</v>
      </c>
      <c r="M63" s="97"/>
      <c r="N63" s="96" t="s">
        <v>47</v>
      </c>
      <c r="O63" s="98" t="s">
        <v>49</v>
      </c>
      <c r="P63" s="96" t="s">
        <v>77</v>
      </c>
      <c r="Q63" s="96" t="s">
        <v>160</v>
      </c>
      <c r="R63" s="96">
        <v>1</v>
      </c>
      <c r="S63" s="96" t="s">
        <v>48</v>
      </c>
      <c r="T63" s="96" t="s">
        <v>48</v>
      </c>
      <c r="U63" s="99">
        <v>851959.68</v>
      </c>
      <c r="V63" s="99"/>
      <c r="W63" s="99"/>
      <c r="X63" s="99"/>
      <c r="Y63" s="99">
        <v>851959.68</v>
      </c>
      <c r="Z63" s="99">
        <v>851959.68</v>
      </c>
      <c r="AA63" s="100"/>
      <c r="AB63" s="98" t="s">
        <v>53</v>
      </c>
      <c r="AC63" s="101">
        <v>670501</v>
      </c>
      <c r="AD63" s="102" t="s">
        <v>54</v>
      </c>
      <c r="AE63" s="99">
        <v>156648</v>
      </c>
      <c r="AF63" s="99">
        <v>22448</v>
      </c>
      <c r="AG63" s="99">
        <v>49848</v>
      </c>
      <c r="AH63" s="99">
        <v>24156</v>
      </c>
      <c r="AI63" s="99">
        <v>135456.6</v>
      </c>
      <c r="AJ63" s="99">
        <v>47411.08</v>
      </c>
      <c r="AK63" s="99">
        <v>75000</v>
      </c>
      <c r="AL63" s="99">
        <v>340992</v>
      </c>
      <c r="AM63" s="99"/>
      <c r="AN63" s="99"/>
      <c r="AO63" s="99"/>
      <c r="AP63" s="99"/>
      <c r="AQ63" s="99"/>
      <c r="AR63" s="103"/>
      <c r="AS63" s="100"/>
      <c r="AT63" s="104" t="s">
        <v>55</v>
      </c>
    </row>
    <row r="64" spans="1:46" ht="45" x14ac:dyDescent="0.25">
      <c r="A64" s="112" t="s">
        <v>653</v>
      </c>
      <c r="B64" s="92" t="s">
        <v>1148</v>
      </c>
      <c r="C64" s="93" t="s">
        <v>44</v>
      </c>
      <c r="D64" s="94" t="s">
        <v>122</v>
      </c>
      <c r="E64" s="105" t="s">
        <v>164</v>
      </c>
      <c r="F64" s="94" t="s">
        <v>162</v>
      </c>
      <c r="G64" s="96">
        <v>60</v>
      </c>
      <c r="H64" s="96" t="s">
        <v>48</v>
      </c>
      <c r="I64" s="96">
        <v>2024</v>
      </c>
      <c r="J64" s="96">
        <v>2024</v>
      </c>
      <c r="K64" s="96">
        <v>0</v>
      </c>
      <c r="L64" s="96" t="s">
        <v>48</v>
      </c>
      <c r="M64" s="97"/>
      <c r="N64" s="96" t="s">
        <v>47</v>
      </c>
      <c r="O64" s="98" t="s">
        <v>49</v>
      </c>
      <c r="P64" s="96" t="s">
        <v>77</v>
      </c>
      <c r="Q64" s="96" t="s">
        <v>160</v>
      </c>
      <c r="R64" s="96">
        <v>2</v>
      </c>
      <c r="S64" s="96" t="s">
        <v>48</v>
      </c>
      <c r="T64" s="96" t="s">
        <v>48</v>
      </c>
      <c r="U64" s="99">
        <v>171810</v>
      </c>
      <c r="V64" s="99">
        <v>161400</v>
      </c>
      <c r="W64" s="99">
        <v>161400</v>
      </c>
      <c r="X64" s="99">
        <v>439200</v>
      </c>
      <c r="Y64" s="99">
        <v>933810</v>
      </c>
      <c r="Z64" s="99">
        <v>161400</v>
      </c>
      <c r="AA64" s="100"/>
      <c r="AB64" s="98" t="s">
        <v>53</v>
      </c>
      <c r="AC64" s="101">
        <v>670501</v>
      </c>
      <c r="AD64" s="102" t="s">
        <v>54</v>
      </c>
      <c r="AE64" s="99"/>
      <c r="AF64" s="99"/>
      <c r="AG64" s="99"/>
      <c r="AH64" s="99"/>
      <c r="AI64" s="99"/>
      <c r="AJ64" s="99"/>
      <c r="AK64" s="99"/>
      <c r="AL64" s="99">
        <v>146400</v>
      </c>
      <c r="AM64" s="99"/>
      <c r="AN64" s="99"/>
      <c r="AO64" s="99"/>
      <c r="AP64" s="99"/>
      <c r="AQ64" s="99"/>
      <c r="AR64" s="103"/>
      <c r="AS64" s="100"/>
      <c r="AT64" s="104" t="s">
        <v>55</v>
      </c>
    </row>
    <row r="65" spans="1:46" ht="30" x14ac:dyDescent="0.25">
      <c r="A65" s="91" t="s">
        <v>654</v>
      </c>
      <c r="B65" s="92" t="s">
        <v>1149</v>
      </c>
      <c r="C65" s="93" t="s">
        <v>44</v>
      </c>
      <c r="D65" s="94" t="s">
        <v>64</v>
      </c>
      <c r="E65" s="105" t="s">
        <v>165</v>
      </c>
      <c r="F65" s="94" t="s">
        <v>66</v>
      </c>
      <c r="G65" s="96">
        <v>12</v>
      </c>
      <c r="H65" s="96" t="s">
        <v>48</v>
      </c>
      <c r="I65" s="96">
        <v>2024</v>
      </c>
      <c r="J65" s="96">
        <v>2024</v>
      </c>
      <c r="K65" s="96" t="s">
        <v>166</v>
      </c>
      <c r="L65" s="96" t="s">
        <v>47</v>
      </c>
      <c r="M65" s="115" t="s">
        <v>167</v>
      </c>
      <c r="N65" s="96" t="s">
        <v>48</v>
      </c>
      <c r="O65" s="98" t="s">
        <v>49</v>
      </c>
      <c r="P65" s="96" t="s">
        <v>77</v>
      </c>
      <c r="Q65" s="96" t="s">
        <v>51</v>
      </c>
      <c r="R65" s="96">
        <v>1</v>
      </c>
      <c r="S65" s="96" t="s">
        <v>48</v>
      </c>
      <c r="T65" s="96" t="s">
        <v>48</v>
      </c>
      <c r="U65" s="99">
        <v>908304.9</v>
      </c>
      <c r="V65" s="99"/>
      <c r="W65" s="99"/>
      <c r="X65" s="99"/>
      <c r="Y65" s="99">
        <v>908304.9</v>
      </c>
      <c r="Z65" s="99">
        <v>908304.9</v>
      </c>
      <c r="AA65" s="100"/>
      <c r="AB65" s="98" t="s">
        <v>53</v>
      </c>
      <c r="AC65" s="101">
        <v>670501</v>
      </c>
      <c r="AD65" s="102" t="s">
        <v>54</v>
      </c>
      <c r="AE65" s="99">
        <v>113538</v>
      </c>
      <c r="AF65" s="99">
        <v>113538</v>
      </c>
      <c r="AG65" s="99">
        <v>113538</v>
      </c>
      <c r="AH65" s="99">
        <v>56769.45</v>
      </c>
      <c r="AI65" s="99">
        <v>113538</v>
      </c>
      <c r="AJ65" s="99">
        <v>56769.45</v>
      </c>
      <c r="AK65" s="99">
        <v>113538</v>
      </c>
      <c r="AL65" s="99">
        <v>227076</v>
      </c>
      <c r="AM65" s="99"/>
      <c r="AN65" s="99"/>
      <c r="AO65" s="99"/>
      <c r="AP65" s="99"/>
      <c r="AQ65" s="99"/>
      <c r="AR65" s="103"/>
      <c r="AS65" s="114" t="s">
        <v>168</v>
      </c>
      <c r="AT65" s="104" t="s">
        <v>70</v>
      </c>
    </row>
    <row r="66" spans="1:46" ht="150" x14ac:dyDescent="0.25">
      <c r="A66" s="91" t="s">
        <v>655</v>
      </c>
      <c r="B66" s="92" t="s">
        <v>1150</v>
      </c>
      <c r="C66" s="93" t="s">
        <v>44</v>
      </c>
      <c r="D66" s="94" t="s">
        <v>64</v>
      </c>
      <c r="E66" s="105" t="s">
        <v>169</v>
      </c>
      <c r="F66" s="94" t="s">
        <v>66</v>
      </c>
      <c r="G66" s="96">
        <v>24</v>
      </c>
      <c r="H66" s="96" t="s">
        <v>48</v>
      </c>
      <c r="I66" s="96">
        <v>2024</v>
      </c>
      <c r="J66" s="96">
        <v>2024</v>
      </c>
      <c r="K66" s="96" t="s">
        <v>170</v>
      </c>
      <c r="L66" s="96" t="s">
        <v>47</v>
      </c>
      <c r="M66" s="96" t="s">
        <v>171</v>
      </c>
      <c r="N66" s="96" t="s">
        <v>48</v>
      </c>
      <c r="O66" s="98" t="s">
        <v>49</v>
      </c>
      <c r="P66" s="96" t="s">
        <v>77</v>
      </c>
      <c r="Q66" s="96" t="s">
        <v>51</v>
      </c>
      <c r="R66" s="96">
        <v>1</v>
      </c>
      <c r="S66" s="96" t="s">
        <v>48</v>
      </c>
      <c r="T66" s="96" t="s">
        <v>48</v>
      </c>
      <c r="U66" s="99">
        <v>400000</v>
      </c>
      <c r="V66" s="99">
        <v>46207.64546</v>
      </c>
      <c r="W66" s="99"/>
      <c r="X66" s="99"/>
      <c r="Y66" s="99">
        <v>446207.64546000003</v>
      </c>
      <c r="Z66" s="99">
        <v>400000</v>
      </c>
      <c r="AA66" s="100"/>
      <c r="AB66" s="98" t="s">
        <v>53</v>
      </c>
      <c r="AC66" s="101">
        <v>670501</v>
      </c>
      <c r="AD66" s="102" t="s">
        <v>54</v>
      </c>
      <c r="AE66" s="99"/>
      <c r="AF66" s="99"/>
      <c r="AG66" s="99"/>
      <c r="AH66" s="99"/>
      <c r="AI66" s="99"/>
      <c r="AJ66" s="99"/>
      <c r="AK66" s="99">
        <v>400000</v>
      </c>
      <c r="AL66" s="99"/>
      <c r="AM66" s="99"/>
      <c r="AN66" s="99"/>
      <c r="AO66" s="99"/>
      <c r="AP66" s="99"/>
      <c r="AQ66" s="99"/>
      <c r="AR66" s="103"/>
      <c r="AS66" s="116" t="s">
        <v>589</v>
      </c>
      <c r="AT66" s="104" t="s">
        <v>70</v>
      </c>
    </row>
    <row r="67" spans="1:46" ht="150" x14ac:dyDescent="0.25">
      <c r="A67" s="91" t="s">
        <v>656</v>
      </c>
      <c r="B67" s="92" t="s">
        <v>1151</v>
      </c>
      <c r="C67" s="93" t="s">
        <v>44</v>
      </c>
      <c r="D67" s="94" t="s">
        <v>64</v>
      </c>
      <c r="E67" s="117" t="s">
        <v>172</v>
      </c>
      <c r="F67" s="94" t="s">
        <v>66</v>
      </c>
      <c r="G67" s="96">
        <v>24</v>
      </c>
      <c r="H67" s="96" t="s">
        <v>48</v>
      </c>
      <c r="I67" s="96">
        <v>2024</v>
      </c>
      <c r="J67" s="96">
        <v>2024</v>
      </c>
      <c r="K67" s="96" t="s">
        <v>173</v>
      </c>
      <c r="L67" s="96" t="s">
        <v>47</v>
      </c>
      <c r="M67" s="96" t="s">
        <v>174</v>
      </c>
      <c r="N67" s="96" t="s">
        <v>48</v>
      </c>
      <c r="O67" s="98" t="s">
        <v>49</v>
      </c>
      <c r="P67" s="96" t="s">
        <v>77</v>
      </c>
      <c r="Q67" s="96" t="s">
        <v>51</v>
      </c>
      <c r="R67" s="96">
        <v>1</v>
      </c>
      <c r="S67" s="96" t="s">
        <v>48</v>
      </c>
      <c r="T67" s="96" t="s">
        <v>48</v>
      </c>
      <c r="U67" s="99">
        <v>800000</v>
      </c>
      <c r="V67" s="99">
        <v>99819.791219999999</v>
      </c>
      <c r="W67" s="99"/>
      <c r="X67" s="99"/>
      <c r="Y67" s="99">
        <v>899819.79122000001</v>
      </c>
      <c r="Z67" s="99">
        <v>800000</v>
      </c>
      <c r="AA67" s="100"/>
      <c r="AB67" s="98" t="s">
        <v>53</v>
      </c>
      <c r="AC67" s="101">
        <v>670501</v>
      </c>
      <c r="AD67" s="102" t="s">
        <v>54</v>
      </c>
      <c r="AE67" s="99"/>
      <c r="AF67" s="99"/>
      <c r="AG67" s="99"/>
      <c r="AH67" s="99"/>
      <c r="AI67" s="99"/>
      <c r="AJ67" s="99">
        <v>800000</v>
      </c>
      <c r="AK67" s="99"/>
      <c r="AL67" s="99"/>
      <c r="AM67" s="99"/>
      <c r="AN67" s="99"/>
      <c r="AO67" s="99"/>
      <c r="AP67" s="99"/>
      <c r="AQ67" s="99"/>
      <c r="AR67" s="103"/>
      <c r="AS67" s="116" t="s">
        <v>589</v>
      </c>
      <c r="AT67" s="104" t="s">
        <v>70</v>
      </c>
    </row>
    <row r="68" spans="1:46" ht="45" x14ac:dyDescent="0.25">
      <c r="A68" s="91" t="s">
        <v>657</v>
      </c>
      <c r="B68" s="92" t="s">
        <v>1152</v>
      </c>
      <c r="C68" s="93" t="s">
        <v>44</v>
      </c>
      <c r="D68" s="94" t="s">
        <v>122</v>
      </c>
      <c r="E68" s="105" t="s">
        <v>175</v>
      </c>
      <c r="F68" s="94" t="s">
        <v>159</v>
      </c>
      <c r="G68" s="96">
        <v>12</v>
      </c>
      <c r="H68" s="96" t="s">
        <v>47</v>
      </c>
      <c r="I68" s="96">
        <v>2024</v>
      </c>
      <c r="J68" s="96">
        <v>2024</v>
      </c>
      <c r="K68" s="96">
        <v>0</v>
      </c>
      <c r="L68" s="96" t="s">
        <v>47</v>
      </c>
      <c r="M68" s="97"/>
      <c r="N68" s="96" t="s">
        <v>47</v>
      </c>
      <c r="O68" s="98" t="s">
        <v>49</v>
      </c>
      <c r="P68" s="96" t="s">
        <v>77</v>
      </c>
      <c r="Q68" s="96" t="s">
        <v>160</v>
      </c>
      <c r="R68" s="96">
        <v>1</v>
      </c>
      <c r="S68" s="96" t="s">
        <v>47</v>
      </c>
      <c r="T68" s="96" t="s">
        <v>48</v>
      </c>
      <c r="U68" s="99">
        <v>796220.8</v>
      </c>
      <c r="V68" s="99"/>
      <c r="W68" s="99"/>
      <c r="X68" s="99"/>
      <c r="Y68" s="99">
        <v>796220.8</v>
      </c>
      <c r="Z68" s="99">
        <v>796220.8</v>
      </c>
      <c r="AA68" s="100"/>
      <c r="AB68" s="98" t="s">
        <v>53</v>
      </c>
      <c r="AC68" s="101">
        <v>670501</v>
      </c>
      <c r="AD68" s="102" t="s">
        <v>54</v>
      </c>
      <c r="AE68" s="99">
        <v>115475.46</v>
      </c>
      <c r="AF68" s="99">
        <v>98132.75</v>
      </c>
      <c r="AG68" s="99">
        <v>157940.73000000001</v>
      </c>
      <c r="AH68" s="99">
        <v>68904.05</v>
      </c>
      <c r="AI68" s="99">
        <v>148879.17000000001</v>
      </c>
      <c r="AJ68" s="99">
        <v>88691.71</v>
      </c>
      <c r="AK68" s="99">
        <v>118196.93</v>
      </c>
      <c r="AL68" s="99"/>
      <c r="AM68" s="99"/>
      <c r="AN68" s="99"/>
      <c r="AO68" s="99"/>
      <c r="AP68" s="99"/>
      <c r="AQ68" s="99"/>
      <c r="AR68" s="103"/>
      <c r="AS68" s="100"/>
      <c r="AT68" s="104" t="s">
        <v>55</v>
      </c>
    </row>
    <row r="69" spans="1:46" s="35" customFormat="1" ht="45" x14ac:dyDescent="0.25">
      <c r="A69" s="91" t="s">
        <v>658</v>
      </c>
      <c r="B69" s="92" t="s">
        <v>1153</v>
      </c>
      <c r="C69" s="93" t="s">
        <v>44</v>
      </c>
      <c r="D69" s="94" t="s">
        <v>122</v>
      </c>
      <c r="E69" s="105" t="s">
        <v>176</v>
      </c>
      <c r="F69" s="94" t="s">
        <v>159</v>
      </c>
      <c r="G69" s="96">
        <v>12</v>
      </c>
      <c r="H69" s="96" t="s">
        <v>47</v>
      </c>
      <c r="I69" s="96">
        <v>2024</v>
      </c>
      <c r="J69" s="96">
        <v>2024</v>
      </c>
      <c r="K69" s="96">
        <v>0</v>
      </c>
      <c r="L69" s="96" t="s">
        <v>48</v>
      </c>
      <c r="M69" s="97"/>
      <c r="N69" s="96" t="s">
        <v>47</v>
      </c>
      <c r="O69" s="98" t="s">
        <v>49</v>
      </c>
      <c r="P69" s="96" t="s">
        <v>77</v>
      </c>
      <c r="Q69" s="96" t="s">
        <v>160</v>
      </c>
      <c r="R69" s="96">
        <v>1</v>
      </c>
      <c r="S69" s="96" t="s">
        <v>48</v>
      </c>
      <c r="T69" s="96" t="s">
        <v>48</v>
      </c>
      <c r="U69" s="99">
        <v>4000000</v>
      </c>
      <c r="V69" s="99"/>
      <c r="W69" s="99"/>
      <c r="X69" s="99"/>
      <c r="Y69" s="99">
        <v>4000000</v>
      </c>
      <c r="Z69" s="99">
        <v>4000000</v>
      </c>
      <c r="AA69" s="100"/>
      <c r="AB69" s="98" t="s">
        <v>53</v>
      </c>
      <c r="AC69" s="101">
        <v>670501</v>
      </c>
      <c r="AD69" s="102" t="s">
        <v>54</v>
      </c>
      <c r="AE69" s="99"/>
      <c r="AF69" s="99"/>
      <c r="AG69" s="99">
        <v>4000000</v>
      </c>
      <c r="AH69" s="99"/>
      <c r="AI69" s="99"/>
      <c r="AJ69" s="99"/>
      <c r="AK69" s="99"/>
      <c r="AL69" s="99"/>
      <c r="AM69" s="99"/>
      <c r="AN69" s="99"/>
      <c r="AO69" s="99"/>
      <c r="AP69" s="99"/>
      <c r="AQ69" s="99"/>
      <c r="AR69" s="103"/>
      <c r="AS69" s="100"/>
      <c r="AT69" s="104" t="s">
        <v>55</v>
      </c>
    </row>
    <row r="70" spans="1:46" ht="45" x14ac:dyDescent="0.25">
      <c r="A70" s="91" t="s">
        <v>659</v>
      </c>
      <c r="B70" s="92" t="s">
        <v>1154</v>
      </c>
      <c r="C70" s="93" t="s">
        <v>44</v>
      </c>
      <c r="D70" s="94" t="s">
        <v>122</v>
      </c>
      <c r="E70" s="105" t="s">
        <v>177</v>
      </c>
      <c r="F70" s="94" t="s">
        <v>162</v>
      </c>
      <c r="G70" s="96">
        <v>12</v>
      </c>
      <c r="H70" s="96" t="s">
        <v>48</v>
      </c>
      <c r="I70" s="96">
        <v>2024</v>
      </c>
      <c r="J70" s="96">
        <v>2024</v>
      </c>
      <c r="K70" s="96">
        <v>0</v>
      </c>
      <c r="L70" s="96" t="s">
        <v>48</v>
      </c>
      <c r="M70" s="97"/>
      <c r="N70" s="96" t="s">
        <v>47</v>
      </c>
      <c r="O70" s="98" t="s">
        <v>49</v>
      </c>
      <c r="P70" s="96" t="s">
        <v>77</v>
      </c>
      <c r="Q70" s="96" t="s">
        <v>178</v>
      </c>
      <c r="R70" s="96">
        <v>1</v>
      </c>
      <c r="S70" s="96" t="s">
        <v>48</v>
      </c>
      <c r="T70" s="96" t="s">
        <v>48</v>
      </c>
      <c r="U70" s="99">
        <v>1000000</v>
      </c>
      <c r="V70" s="99"/>
      <c r="W70" s="99"/>
      <c r="X70" s="99"/>
      <c r="Y70" s="99">
        <v>1000000</v>
      </c>
      <c r="Z70" s="99">
        <v>1000000</v>
      </c>
      <c r="AA70" s="100"/>
      <c r="AB70" s="98" t="s">
        <v>53</v>
      </c>
      <c r="AC70" s="101">
        <v>670501</v>
      </c>
      <c r="AD70" s="102" t="s">
        <v>54</v>
      </c>
      <c r="AE70" s="99">
        <v>190000</v>
      </c>
      <c r="AF70" s="99">
        <v>90000</v>
      </c>
      <c r="AG70" s="99">
        <v>100000</v>
      </c>
      <c r="AH70" s="99">
        <v>30000</v>
      </c>
      <c r="AI70" s="99">
        <v>90000</v>
      </c>
      <c r="AJ70" s="99">
        <v>45000</v>
      </c>
      <c r="AK70" s="99">
        <v>45000</v>
      </c>
      <c r="AL70" s="99">
        <v>200000</v>
      </c>
      <c r="AM70" s="99"/>
      <c r="AN70" s="99">
        <v>80000</v>
      </c>
      <c r="AO70" s="99">
        <v>65000</v>
      </c>
      <c r="AP70" s="99">
        <v>65000</v>
      </c>
      <c r="AQ70" s="99"/>
      <c r="AR70" s="103"/>
      <c r="AS70" s="100"/>
      <c r="AT70" s="104" t="s">
        <v>55</v>
      </c>
    </row>
    <row r="71" spans="1:46" ht="45" x14ac:dyDescent="0.25">
      <c r="A71" s="91" t="s">
        <v>660</v>
      </c>
      <c r="B71" s="92" t="s">
        <v>1155</v>
      </c>
      <c r="C71" s="93" t="s">
        <v>44</v>
      </c>
      <c r="D71" s="94" t="s">
        <v>122</v>
      </c>
      <c r="E71" s="105" t="s">
        <v>179</v>
      </c>
      <c r="F71" s="94" t="s">
        <v>180</v>
      </c>
      <c r="G71" s="96">
        <v>12</v>
      </c>
      <c r="H71" s="96" t="s">
        <v>48</v>
      </c>
      <c r="I71" s="96">
        <v>2024</v>
      </c>
      <c r="J71" s="96">
        <v>2024</v>
      </c>
      <c r="K71" s="96">
        <v>0</v>
      </c>
      <c r="L71" s="96" t="s">
        <v>48</v>
      </c>
      <c r="M71" s="97"/>
      <c r="N71" s="96" t="s">
        <v>48</v>
      </c>
      <c r="O71" s="98" t="s">
        <v>49</v>
      </c>
      <c r="P71" s="96" t="s">
        <v>77</v>
      </c>
      <c r="Q71" s="96" t="s">
        <v>128</v>
      </c>
      <c r="R71" s="96">
        <v>2</v>
      </c>
      <c r="S71" s="96" t="s">
        <v>48</v>
      </c>
      <c r="T71" s="96" t="s">
        <v>48</v>
      </c>
      <c r="U71" s="99">
        <v>62133.33</v>
      </c>
      <c r="V71" s="99">
        <v>61333.33</v>
      </c>
      <c r="W71" s="99">
        <v>61333.33</v>
      </c>
      <c r="X71" s="99"/>
      <c r="Y71" s="99">
        <v>184799.99</v>
      </c>
      <c r="Z71" s="99" t="s">
        <v>181</v>
      </c>
      <c r="AA71" s="100"/>
      <c r="AB71" s="98" t="s">
        <v>53</v>
      </c>
      <c r="AC71" s="101">
        <v>670501</v>
      </c>
      <c r="AD71" s="102" t="s">
        <v>54</v>
      </c>
      <c r="AE71" s="99"/>
      <c r="AF71" s="99"/>
      <c r="AG71" s="99"/>
      <c r="AH71" s="99"/>
      <c r="AI71" s="99"/>
      <c r="AJ71" s="99"/>
      <c r="AK71" s="99">
        <v>62133.33</v>
      </c>
      <c r="AL71" s="99"/>
      <c r="AM71" s="99"/>
      <c r="AN71" s="99"/>
      <c r="AO71" s="99"/>
      <c r="AP71" s="99"/>
      <c r="AQ71" s="99"/>
      <c r="AR71" s="103"/>
      <c r="AS71" s="100"/>
      <c r="AT71" s="104" t="s">
        <v>55</v>
      </c>
    </row>
    <row r="72" spans="1:46" ht="45" x14ac:dyDescent="0.25">
      <c r="A72" s="91" t="s">
        <v>661</v>
      </c>
      <c r="B72" s="92" t="s">
        <v>1156</v>
      </c>
      <c r="C72" s="93" t="s">
        <v>44</v>
      </c>
      <c r="D72" s="94" t="s">
        <v>122</v>
      </c>
      <c r="E72" s="105" t="s">
        <v>182</v>
      </c>
      <c r="F72" s="94" t="s">
        <v>180</v>
      </c>
      <c r="G72" s="96">
        <v>24</v>
      </c>
      <c r="H72" s="96" t="s">
        <v>47</v>
      </c>
      <c r="I72" s="96">
        <v>2024</v>
      </c>
      <c r="J72" s="96">
        <v>2024</v>
      </c>
      <c r="K72" s="96">
        <v>0</v>
      </c>
      <c r="L72" s="96" t="s">
        <v>48</v>
      </c>
      <c r="M72" s="97"/>
      <c r="N72" s="96" t="s">
        <v>47</v>
      </c>
      <c r="O72" s="98" t="s">
        <v>49</v>
      </c>
      <c r="P72" s="96" t="s">
        <v>77</v>
      </c>
      <c r="Q72" s="96" t="s">
        <v>183</v>
      </c>
      <c r="R72" s="96">
        <v>3</v>
      </c>
      <c r="S72" s="96" t="s">
        <v>47</v>
      </c>
      <c r="T72" s="96" t="s">
        <v>48</v>
      </c>
      <c r="U72" s="99">
        <v>186225</v>
      </c>
      <c r="V72" s="99">
        <v>186000</v>
      </c>
      <c r="W72" s="99"/>
      <c r="X72" s="99"/>
      <c r="Y72" s="99">
        <v>372225</v>
      </c>
      <c r="Z72" s="99">
        <v>186225</v>
      </c>
      <c r="AA72" s="100"/>
      <c r="AB72" s="98" t="s">
        <v>53</v>
      </c>
      <c r="AC72" s="101">
        <v>670501</v>
      </c>
      <c r="AD72" s="102" t="s">
        <v>54</v>
      </c>
      <c r="AE72" s="99">
        <v>23506.28</v>
      </c>
      <c r="AF72" s="99">
        <v>21707.119999999999</v>
      </c>
      <c r="AG72" s="99">
        <v>41487.46</v>
      </c>
      <c r="AH72" s="99">
        <v>4874.51</v>
      </c>
      <c r="AI72" s="99">
        <v>18349.96</v>
      </c>
      <c r="AJ72" s="99">
        <v>10627.57</v>
      </c>
      <c r="AK72" s="99">
        <v>14139.2</v>
      </c>
      <c r="AL72" s="99">
        <v>51532.89</v>
      </c>
      <c r="AM72" s="99"/>
      <c r="AN72" s="99"/>
      <c r="AO72" s="99"/>
      <c r="AP72" s="99"/>
      <c r="AQ72" s="99"/>
      <c r="AR72" s="103"/>
      <c r="AS72" s="100"/>
      <c r="AT72" s="104" t="s">
        <v>55</v>
      </c>
    </row>
    <row r="73" spans="1:46" ht="45" x14ac:dyDescent="0.25">
      <c r="A73" s="91" t="s">
        <v>662</v>
      </c>
      <c r="B73" s="92" t="s">
        <v>1157</v>
      </c>
      <c r="C73" s="93" t="s">
        <v>44</v>
      </c>
      <c r="D73" s="94" t="s">
        <v>122</v>
      </c>
      <c r="E73" s="105" t="s">
        <v>184</v>
      </c>
      <c r="F73" s="94" t="s">
        <v>185</v>
      </c>
      <c r="G73" s="96">
        <v>36</v>
      </c>
      <c r="H73" s="96" t="s">
        <v>48</v>
      </c>
      <c r="I73" s="96">
        <v>2024</v>
      </c>
      <c r="J73" s="96">
        <v>2024</v>
      </c>
      <c r="K73" s="96">
        <v>0</v>
      </c>
      <c r="L73" s="96" t="s">
        <v>48</v>
      </c>
      <c r="M73" s="96" t="s">
        <v>48</v>
      </c>
      <c r="N73" s="96" t="s">
        <v>48</v>
      </c>
      <c r="O73" s="98" t="s">
        <v>49</v>
      </c>
      <c r="P73" s="96" t="s">
        <v>50</v>
      </c>
      <c r="Q73" s="96" t="s">
        <v>186</v>
      </c>
      <c r="R73" s="96">
        <v>2</v>
      </c>
      <c r="S73" s="96" t="s">
        <v>48</v>
      </c>
      <c r="T73" s="96" t="s">
        <v>48</v>
      </c>
      <c r="U73" s="99">
        <v>34458.18</v>
      </c>
      <c r="V73" s="99">
        <v>206749.1</v>
      </c>
      <c r="W73" s="99">
        <v>206479.1</v>
      </c>
      <c r="X73" s="99">
        <v>172290.92</v>
      </c>
      <c r="Y73" s="99">
        <v>620247.30000000005</v>
      </c>
      <c r="Z73" s="99">
        <v>206749.1</v>
      </c>
      <c r="AA73" s="100"/>
      <c r="AB73" s="98" t="s">
        <v>53</v>
      </c>
      <c r="AC73" s="101">
        <v>670501</v>
      </c>
      <c r="AD73" s="102" t="s">
        <v>54</v>
      </c>
      <c r="AE73" s="99"/>
      <c r="AF73" s="99"/>
      <c r="AG73" s="99">
        <v>206749.1</v>
      </c>
      <c r="AH73" s="99"/>
      <c r="AI73" s="99"/>
      <c r="AJ73" s="99"/>
      <c r="AK73" s="99"/>
      <c r="AL73" s="99"/>
      <c r="AM73" s="99"/>
      <c r="AN73" s="99"/>
      <c r="AO73" s="99"/>
      <c r="AP73" s="99"/>
      <c r="AQ73" s="99"/>
      <c r="AR73" s="103"/>
      <c r="AS73" s="100"/>
      <c r="AT73" s="104" t="s">
        <v>55</v>
      </c>
    </row>
    <row r="74" spans="1:46" ht="45" x14ac:dyDescent="0.25">
      <c r="A74" s="91" t="s">
        <v>663</v>
      </c>
      <c r="B74" s="92" t="s">
        <v>1158</v>
      </c>
      <c r="C74" s="93" t="s">
        <v>44</v>
      </c>
      <c r="D74" s="94" t="s">
        <v>122</v>
      </c>
      <c r="E74" s="105" t="s">
        <v>187</v>
      </c>
      <c r="F74" s="94" t="s">
        <v>188</v>
      </c>
      <c r="G74" s="96">
        <v>12</v>
      </c>
      <c r="H74" s="96" t="s">
        <v>47</v>
      </c>
      <c r="I74" s="96">
        <v>2024</v>
      </c>
      <c r="J74" s="96">
        <v>2024</v>
      </c>
      <c r="K74" s="96">
        <v>0</v>
      </c>
      <c r="L74" s="96" t="s">
        <v>48</v>
      </c>
      <c r="M74" s="97"/>
      <c r="N74" s="96" t="s">
        <v>47</v>
      </c>
      <c r="O74" s="98" t="s">
        <v>49</v>
      </c>
      <c r="P74" s="96" t="s">
        <v>77</v>
      </c>
      <c r="Q74" s="96" t="s">
        <v>160</v>
      </c>
      <c r="R74" s="96">
        <v>1</v>
      </c>
      <c r="S74" s="96" t="s">
        <v>47</v>
      </c>
      <c r="T74" s="96" t="s">
        <v>48</v>
      </c>
      <c r="U74" s="99">
        <v>130660</v>
      </c>
      <c r="V74" s="99"/>
      <c r="W74" s="99"/>
      <c r="X74" s="99"/>
      <c r="Y74" s="99">
        <v>130660</v>
      </c>
      <c r="Z74" s="99">
        <v>130660</v>
      </c>
      <c r="AA74" s="100"/>
      <c r="AB74" s="98" t="s">
        <v>53</v>
      </c>
      <c r="AC74" s="101">
        <v>670501</v>
      </c>
      <c r="AD74" s="102" t="s">
        <v>54</v>
      </c>
      <c r="AE74" s="99"/>
      <c r="AF74" s="99"/>
      <c r="AG74" s="99"/>
      <c r="AH74" s="99"/>
      <c r="AI74" s="99"/>
      <c r="AJ74" s="99">
        <v>130660</v>
      </c>
      <c r="AK74" s="99"/>
      <c r="AL74" s="99"/>
      <c r="AM74" s="99"/>
      <c r="AN74" s="99"/>
      <c r="AO74" s="99"/>
      <c r="AP74" s="99"/>
      <c r="AQ74" s="99"/>
      <c r="AR74" s="103"/>
      <c r="AS74" s="100"/>
      <c r="AT74" s="104" t="s">
        <v>55</v>
      </c>
    </row>
    <row r="75" spans="1:46" ht="45" x14ac:dyDescent="0.25">
      <c r="A75" s="91" t="s">
        <v>664</v>
      </c>
      <c r="B75" s="92" t="s">
        <v>1159</v>
      </c>
      <c r="C75" s="93" t="s">
        <v>44</v>
      </c>
      <c r="D75" s="94" t="s">
        <v>122</v>
      </c>
      <c r="E75" s="118" t="s">
        <v>1204</v>
      </c>
      <c r="F75" s="94" t="s">
        <v>189</v>
      </c>
      <c r="G75" s="96">
        <v>12</v>
      </c>
      <c r="H75" s="96" t="s">
        <v>47</v>
      </c>
      <c r="I75" s="96">
        <v>2024</v>
      </c>
      <c r="J75" s="96">
        <v>2024</v>
      </c>
      <c r="K75" s="96">
        <v>0</v>
      </c>
      <c r="L75" s="96" t="s">
        <v>48</v>
      </c>
      <c r="M75" s="97"/>
      <c r="N75" s="96" t="s">
        <v>47</v>
      </c>
      <c r="O75" s="98" t="s">
        <v>49</v>
      </c>
      <c r="P75" s="96" t="s">
        <v>50</v>
      </c>
      <c r="Q75" s="96" t="s">
        <v>190</v>
      </c>
      <c r="R75" s="96">
        <v>1</v>
      </c>
      <c r="S75" s="96" t="s">
        <v>47</v>
      </c>
      <c r="T75" s="96" t="s">
        <v>48</v>
      </c>
      <c r="U75" s="119">
        <v>681080.42381249997</v>
      </c>
      <c r="V75" s="119">
        <v>136116.08476249999</v>
      </c>
      <c r="W75" s="119"/>
      <c r="X75" s="119"/>
      <c r="Y75" s="119">
        <v>817196.50857499999</v>
      </c>
      <c r="Z75" s="119">
        <v>817196.50857499999</v>
      </c>
      <c r="AA75" s="100"/>
      <c r="AB75" s="98" t="s">
        <v>53</v>
      </c>
      <c r="AC75" s="101">
        <v>670501</v>
      </c>
      <c r="AD75" s="102" t="s">
        <v>54</v>
      </c>
      <c r="AE75" s="119">
        <v>284682.80579242419</v>
      </c>
      <c r="AF75" s="119">
        <v>193597.38420757587</v>
      </c>
      <c r="AG75" s="119"/>
      <c r="AH75" s="119"/>
      <c r="AI75" s="119">
        <v>170250.42909907008</v>
      </c>
      <c r="AJ75" s="119"/>
      <c r="AK75" s="119">
        <v>164148.58688592992</v>
      </c>
      <c r="AL75" s="119"/>
      <c r="AM75" s="119">
        <v>4517.3025900000002</v>
      </c>
      <c r="AN75" s="99"/>
      <c r="AO75" s="99"/>
      <c r="AP75" s="99"/>
      <c r="AQ75" s="99"/>
      <c r="AR75" s="103" t="s">
        <v>47</v>
      </c>
      <c r="AS75" s="100"/>
      <c r="AT75" s="104" t="s">
        <v>55</v>
      </c>
    </row>
    <row r="76" spans="1:46" ht="106.5" customHeight="1" x14ac:dyDescent="0.25">
      <c r="A76" s="91" t="s">
        <v>665</v>
      </c>
      <c r="B76" s="92" t="s">
        <v>1160</v>
      </c>
      <c r="C76" s="93" t="s">
        <v>44</v>
      </c>
      <c r="D76" s="94" t="s">
        <v>122</v>
      </c>
      <c r="E76" s="105" t="s">
        <v>191</v>
      </c>
      <c r="F76" s="94" t="s">
        <v>192</v>
      </c>
      <c r="G76" s="96">
        <v>12</v>
      </c>
      <c r="H76" s="96" t="s">
        <v>48</v>
      </c>
      <c r="I76" s="96">
        <v>2024</v>
      </c>
      <c r="J76" s="96">
        <v>2024</v>
      </c>
      <c r="K76" s="96">
        <v>0</v>
      </c>
      <c r="L76" s="96" t="s">
        <v>48</v>
      </c>
      <c r="M76" s="97"/>
      <c r="N76" s="96" t="s">
        <v>48</v>
      </c>
      <c r="O76" s="98" t="s">
        <v>49</v>
      </c>
      <c r="P76" s="96" t="s">
        <v>50</v>
      </c>
      <c r="Q76" s="96" t="s">
        <v>193</v>
      </c>
      <c r="R76" s="96">
        <v>1</v>
      </c>
      <c r="S76" s="96" t="s">
        <v>48</v>
      </c>
      <c r="T76" s="96" t="s">
        <v>48</v>
      </c>
      <c r="U76" s="99">
        <v>170628.01</v>
      </c>
      <c r="V76" s="99"/>
      <c r="W76" s="99"/>
      <c r="X76" s="99"/>
      <c r="Y76" s="99">
        <v>170628.01</v>
      </c>
      <c r="Z76" s="99">
        <v>170628.01</v>
      </c>
      <c r="AA76" s="100"/>
      <c r="AB76" s="98" t="s">
        <v>53</v>
      </c>
      <c r="AC76" s="101">
        <v>670501</v>
      </c>
      <c r="AD76" s="102" t="s">
        <v>54</v>
      </c>
      <c r="AE76" s="99">
        <v>34352.49</v>
      </c>
      <c r="AF76" s="99">
        <v>17904.18</v>
      </c>
      <c r="AG76" s="99">
        <v>17131.54</v>
      </c>
      <c r="AH76" s="99">
        <v>5273.9</v>
      </c>
      <c r="AI76" s="99">
        <v>16702.52</v>
      </c>
      <c r="AJ76" s="99">
        <v>8297.02</v>
      </c>
      <c r="AK76" s="99">
        <v>4990.5200000000004</v>
      </c>
      <c r="AL76" s="99">
        <v>65975.83</v>
      </c>
      <c r="AM76" s="99"/>
      <c r="AN76" s="99"/>
      <c r="AO76" s="99"/>
      <c r="AP76" s="99"/>
      <c r="AQ76" s="99"/>
      <c r="AR76" s="103"/>
      <c r="AS76" s="100"/>
      <c r="AT76" s="104" t="s">
        <v>70</v>
      </c>
    </row>
    <row r="77" spans="1:46" ht="45" x14ac:dyDescent="0.25">
      <c r="A77" s="91" t="s">
        <v>666</v>
      </c>
      <c r="B77" s="92" t="s">
        <v>1161</v>
      </c>
      <c r="C77" s="93" t="s">
        <v>44</v>
      </c>
      <c r="D77" s="94" t="s">
        <v>122</v>
      </c>
      <c r="E77" s="105" t="s">
        <v>194</v>
      </c>
      <c r="F77" s="94" t="s">
        <v>162</v>
      </c>
      <c r="G77" s="96">
        <v>36</v>
      </c>
      <c r="H77" s="96" t="s">
        <v>47</v>
      </c>
      <c r="I77" s="96">
        <v>2024</v>
      </c>
      <c r="J77" s="96">
        <v>2024</v>
      </c>
      <c r="K77" s="96">
        <v>0</v>
      </c>
      <c r="L77" s="96" t="s">
        <v>48</v>
      </c>
      <c r="M77" s="97"/>
      <c r="N77" s="96" t="s">
        <v>48</v>
      </c>
      <c r="O77" s="98" t="s">
        <v>49</v>
      </c>
      <c r="P77" s="96" t="s">
        <v>77</v>
      </c>
      <c r="Q77" s="96" t="s">
        <v>160</v>
      </c>
      <c r="R77" s="96">
        <v>2</v>
      </c>
      <c r="S77" s="96" t="s">
        <v>48</v>
      </c>
      <c r="T77" s="96" t="s">
        <v>48</v>
      </c>
      <c r="U77" s="99">
        <v>127335.64320000001</v>
      </c>
      <c r="V77" s="99">
        <v>127335.64320000001</v>
      </c>
      <c r="W77" s="99">
        <v>127335.64320000001</v>
      </c>
      <c r="X77" s="99"/>
      <c r="Y77" s="99">
        <v>382006.93</v>
      </c>
      <c r="Z77" s="99">
        <v>127335.64320000001</v>
      </c>
      <c r="AA77" s="100"/>
      <c r="AB77" s="98" t="s">
        <v>53</v>
      </c>
      <c r="AC77" s="101">
        <v>670501</v>
      </c>
      <c r="AD77" s="102" t="s">
        <v>54</v>
      </c>
      <c r="AE77" s="99">
        <v>21640.32</v>
      </c>
      <c r="AF77" s="99">
        <v>13235.29</v>
      </c>
      <c r="AG77" s="99">
        <v>24083.96</v>
      </c>
      <c r="AH77" s="99">
        <v>2611.04</v>
      </c>
      <c r="AI77" s="99">
        <v>8486.39</v>
      </c>
      <c r="AJ77" s="99">
        <v>8467.39</v>
      </c>
      <c r="AK77" s="99">
        <v>10340.870000000001</v>
      </c>
      <c r="AL77" s="99">
        <v>38470.379999999997</v>
      </c>
      <c r="AM77" s="99"/>
      <c r="AN77" s="99"/>
      <c r="AO77" s="99"/>
      <c r="AP77" s="99"/>
      <c r="AQ77" s="99"/>
      <c r="AR77" s="103"/>
      <c r="AS77" s="100"/>
      <c r="AT77" s="104" t="s">
        <v>55</v>
      </c>
    </row>
    <row r="78" spans="1:46" ht="75" x14ac:dyDescent="0.25">
      <c r="A78" s="91" t="s">
        <v>667</v>
      </c>
      <c r="B78" s="92" t="s">
        <v>1162</v>
      </c>
      <c r="C78" s="93" t="s">
        <v>44</v>
      </c>
      <c r="D78" s="94" t="s">
        <v>122</v>
      </c>
      <c r="E78" s="117" t="s">
        <v>195</v>
      </c>
      <c r="F78" s="94" t="s">
        <v>196</v>
      </c>
      <c r="G78" s="96">
        <v>14</v>
      </c>
      <c r="H78" s="96" t="s">
        <v>47</v>
      </c>
      <c r="I78" s="96">
        <v>2024</v>
      </c>
      <c r="J78" s="96">
        <v>2024</v>
      </c>
      <c r="K78" s="96">
        <v>0</v>
      </c>
      <c r="L78" s="96" t="s">
        <v>48</v>
      </c>
      <c r="M78" s="97"/>
      <c r="N78" s="96" t="s">
        <v>48</v>
      </c>
      <c r="O78" s="98" t="s">
        <v>49</v>
      </c>
      <c r="P78" s="96" t="s">
        <v>50</v>
      </c>
      <c r="Q78" s="96" t="s">
        <v>197</v>
      </c>
      <c r="R78" s="96">
        <v>1</v>
      </c>
      <c r="S78" s="96" t="s">
        <v>48</v>
      </c>
      <c r="T78" s="96" t="s">
        <v>48</v>
      </c>
      <c r="U78" s="99">
        <v>219600</v>
      </c>
      <c r="V78" s="99">
        <v>36600</v>
      </c>
      <c r="W78" s="99"/>
      <c r="X78" s="99"/>
      <c r="Y78" s="99">
        <v>256200</v>
      </c>
      <c r="Z78" s="99">
        <v>219600</v>
      </c>
      <c r="AA78" s="100"/>
      <c r="AB78" s="98" t="s">
        <v>53</v>
      </c>
      <c r="AC78" s="101">
        <v>670501</v>
      </c>
      <c r="AD78" s="102" t="s">
        <v>54</v>
      </c>
      <c r="AE78" s="99"/>
      <c r="AF78" s="99"/>
      <c r="AG78" s="99"/>
      <c r="AH78" s="99"/>
      <c r="AI78" s="99"/>
      <c r="AJ78" s="99"/>
      <c r="AK78" s="99"/>
      <c r="AL78" s="99">
        <v>219600</v>
      </c>
      <c r="AM78" s="99"/>
      <c r="AN78" s="99"/>
      <c r="AO78" s="99"/>
      <c r="AP78" s="99"/>
      <c r="AQ78" s="99"/>
      <c r="AR78" s="103"/>
      <c r="AS78" s="100"/>
      <c r="AT78" s="104" t="s">
        <v>55</v>
      </c>
    </row>
    <row r="79" spans="1:46" ht="30" x14ac:dyDescent="0.25">
      <c r="A79" s="91" t="s">
        <v>668</v>
      </c>
      <c r="B79" s="92" t="s">
        <v>1163</v>
      </c>
      <c r="C79" s="93" t="s">
        <v>44</v>
      </c>
      <c r="D79" s="94" t="s">
        <v>115</v>
      </c>
      <c r="E79" s="105" t="s">
        <v>198</v>
      </c>
      <c r="F79" s="94" t="s">
        <v>117</v>
      </c>
      <c r="G79" s="96">
        <v>12</v>
      </c>
      <c r="H79" s="96" t="s">
        <v>47</v>
      </c>
      <c r="I79" s="96">
        <v>2024</v>
      </c>
      <c r="J79" s="96">
        <v>2024</v>
      </c>
      <c r="K79" s="96">
        <v>0</v>
      </c>
      <c r="L79" s="96" t="s">
        <v>48</v>
      </c>
      <c r="M79" s="97"/>
      <c r="N79" s="96" t="s">
        <v>47</v>
      </c>
      <c r="O79" s="98" t="s">
        <v>49</v>
      </c>
      <c r="P79" s="96" t="s">
        <v>77</v>
      </c>
      <c r="Q79" s="96" t="s">
        <v>199</v>
      </c>
      <c r="R79" s="96">
        <v>1</v>
      </c>
      <c r="S79" s="96" t="s">
        <v>48</v>
      </c>
      <c r="T79" s="96" t="s">
        <v>48</v>
      </c>
      <c r="U79" s="99">
        <v>301479.17</v>
      </c>
      <c r="V79" s="99">
        <v>422070.83</v>
      </c>
      <c r="W79" s="99"/>
      <c r="X79" s="99"/>
      <c r="Y79" s="99">
        <v>723550</v>
      </c>
      <c r="Z79" s="99">
        <v>723550</v>
      </c>
      <c r="AA79" s="100"/>
      <c r="AB79" s="98" t="s">
        <v>53</v>
      </c>
      <c r="AC79" s="101">
        <v>670501</v>
      </c>
      <c r="AD79" s="102" t="s">
        <v>54</v>
      </c>
      <c r="AE79" s="99">
        <v>145144.13</v>
      </c>
      <c r="AF79" s="99">
        <v>72065.58</v>
      </c>
      <c r="AG79" s="99">
        <v>66928.38</v>
      </c>
      <c r="AH79" s="99">
        <v>24962.48</v>
      </c>
      <c r="AI79" s="99">
        <v>69460.800000000003</v>
      </c>
      <c r="AJ79" s="99">
        <v>42255.32</v>
      </c>
      <c r="AK79" s="99">
        <v>54193.9</v>
      </c>
      <c r="AL79" s="99">
        <v>248539.43</v>
      </c>
      <c r="AM79" s="99"/>
      <c r="AN79" s="99"/>
      <c r="AO79" s="99"/>
      <c r="AP79" s="99"/>
      <c r="AQ79" s="99"/>
      <c r="AR79" s="103"/>
      <c r="AS79" s="100"/>
      <c r="AT79" s="104" t="s">
        <v>55</v>
      </c>
    </row>
    <row r="80" spans="1:46" ht="240" x14ac:dyDescent="0.25">
      <c r="A80" s="91" t="s">
        <v>669</v>
      </c>
      <c r="B80" s="92" t="s">
        <v>1125</v>
      </c>
      <c r="C80" s="93" t="s">
        <v>44</v>
      </c>
      <c r="D80" s="94" t="s">
        <v>122</v>
      </c>
      <c r="E80" s="105" t="s">
        <v>200</v>
      </c>
      <c r="F80" s="94" t="s">
        <v>201</v>
      </c>
      <c r="G80" s="96">
        <v>20</v>
      </c>
      <c r="H80" s="96" t="s">
        <v>47</v>
      </c>
      <c r="I80" s="96">
        <v>2024</v>
      </c>
      <c r="J80" s="96">
        <v>2024</v>
      </c>
      <c r="K80" s="96">
        <v>0</v>
      </c>
      <c r="L80" s="96" t="s">
        <v>48</v>
      </c>
      <c r="M80" s="97"/>
      <c r="N80" s="96" t="s">
        <v>48</v>
      </c>
      <c r="O80" s="98" t="s">
        <v>49</v>
      </c>
      <c r="P80" s="96" t="s">
        <v>77</v>
      </c>
      <c r="Q80" s="96" t="s">
        <v>202</v>
      </c>
      <c r="R80" s="96">
        <v>1</v>
      </c>
      <c r="S80" s="96" t="s">
        <v>48</v>
      </c>
      <c r="T80" s="96" t="s">
        <v>48</v>
      </c>
      <c r="U80" s="99">
        <v>201980.54</v>
      </c>
      <c r="V80" s="99">
        <v>277159.48</v>
      </c>
      <c r="W80" s="99"/>
      <c r="X80" s="99"/>
      <c r="Y80" s="99">
        <v>479140.02</v>
      </c>
      <c r="Z80" s="99">
        <v>277159.48</v>
      </c>
      <c r="AA80" s="100"/>
      <c r="AB80" s="98" t="s">
        <v>53</v>
      </c>
      <c r="AC80" s="101">
        <v>22612</v>
      </c>
      <c r="AD80" s="102" t="s">
        <v>85</v>
      </c>
      <c r="AE80" s="99"/>
      <c r="AF80" s="99"/>
      <c r="AG80" s="99"/>
      <c r="AH80" s="99"/>
      <c r="AI80" s="99"/>
      <c r="AJ80" s="99"/>
      <c r="AK80" s="99"/>
      <c r="AL80" s="99"/>
      <c r="AM80" s="99">
        <v>277159.48</v>
      </c>
      <c r="AN80" s="99"/>
      <c r="AO80" s="99"/>
      <c r="AP80" s="99"/>
      <c r="AQ80" s="99"/>
      <c r="AR80" s="103"/>
      <c r="AS80" s="98" t="s">
        <v>203</v>
      </c>
      <c r="AT80" s="104" t="s">
        <v>55</v>
      </c>
    </row>
    <row r="81" spans="1:46" ht="60" x14ac:dyDescent="0.25">
      <c r="A81" s="91" t="s">
        <v>670</v>
      </c>
      <c r="B81" s="92" t="s">
        <v>1164</v>
      </c>
      <c r="C81" s="93" t="s">
        <v>44</v>
      </c>
      <c r="D81" s="94" t="s">
        <v>115</v>
      </c>
      <c r="E81" s="105" t="s">
        <v>204</v>
      </c>
      <c r="F81" s="94" t="s">
        <v>205</v>
      </c>
      <c r="G81" s="96">
        <v>12</v>
      </c>
      <c r="H81" s="96" t="s">
        <v>47</v>
      </c>
      <c r="I81" s="96">
        <v>2024</v>
      </c>
      <c r="J81" s="96">
        <v>2024</v>
      </c>
      <c r="K81" s="96">
        <v>0</v>
      </c>
      <c r="L81" s="96" t="s">
        <v>48</v>
      </c>
      <c r="M81" s="96">
        <v>0</v>
      </c>
      <c r="N81" s="96" t="s">
        <v>47</v>
      </c>
      <c r="O81" s="98" t="s">
        <v>49</v>
      </c>
      <c r="P81" s="96" t="s">
        <v>77</v>
      </c>
      <c r="Q81" s="96" t="s">
        <v>128</v>
      </c>
      <c r="R81" s="96">
        <v>1</v>
      </c>
      <c r="S81" s="96" t="s">
        <v>47</v>
      </c>
      <c r="T81" s="96" t="s">
        <v>48</v>
      </c>
      <c r="U81" s="99">
        <v>519751</v>
      </c>
      <c r="V81" s="99">
        <v>354200</v>
      </c>
      <c r="W81" s="99"/>
      <c r="X81" s="99"/>
      <c r="Y81" s="99">
        <v>873951</v>
      </c>
      <c r="Z81" s="99">
        <v>873951</v>
      </c>
      <c r="AA81" s="100"/>
      <c r="AB81" s="98" t="s">
        <v>53</v>
      </c>
      <c r="AC81" s="101">
        <v>670501</v>
      </c>
      <c r="AD81" s="102" t="s">
        <v>54</v>
      </c>
      <c r="AE81" s="99">
        <v>175542.17</v>
      </c>
      <c r="AF81" s="99"/>
      <c r="AG81" s="99"/>
      <c r="AH81" s="99"/>
      <c r="AI81" s="99"/>
      <c r="AJ81" s="99"/>
      <c r="AK81" s="99"/>
      <c r="AL81" s="99">
        <v>344208.83</v>
      </c>
      <c r="AM81" s="99"/>
      <c r="AN81" s="99"/>
      <c r="AO81" s="99"/>
      <c r="AP81" s="99"/>
      <c r="AQ81" s="99"/>
      <c r="AR81" s="103"/>
      <c r="AS81" s="100"/>
      <c r="AT81" s="104" t="s">
        <v>55</v>
      </c>
    </row>
    <row r="82" spans="1:46" ht="45" x14ac:dyDescent="0.25">
      <c r="A82" s="91" t="s">
        <v>671</v>
      </c>
      <c r="B82" s="92" t="s">
        <v>1165</v>
      </c>
      <c r="C82" s="93" t="s">
        <v>44</v>
      </c>
      <c r="D82" s="94" t="s">
        <v>122</v>
      </c>
      <c r="E82" s="105" t="s">
        <v>206</v>
      </c>
      <c r="F82" s="94" t="s">
        <v>207</v>
      </c>
      <c r="G82" s="96">
        <v>3</v>
      </c>
      <c r="H82" s="96" t="s">
        <v>47</v>
      </c>
      <c r="I82" s="96">
        <v>2024</v>
      </c>
      <c r="J82" s="96">
        <v>2024</v>
      </c>
      <c r="K82" s="96">
        <v>0</v>
      </c>
      <c r="L82" s="96" t="s">
        <v>48</v>
      </c>
      <c r="M82" s="97"/>
      <c r="N82" s="96" t="s">
        <v>48</v>
      </c>
      <c r="O82" s="98" t="s">
        <v>49</v>
      </c>
      <c r="P82" s="96" t="s">
        <v>50</v>
      </c>
      <c r="Q82" s="96" t="s">
        <v>208</v>
      </c>
      <c r="R82" s="96">
        <v>1</v>
      </c>
      <c r="S82" s="96" t="s">
        <v>47</v>
      </c>
      <c r="T82" s="96" t="s">
        <v>48</v>
      </c>
      <c r="U82" s="99">
        <v>351193.93</v>
      </c>
      <c r="V82" s="99"/>
      <c r="W82" s="99"/>
      <c r="X82" s="99"/>
      <c r="Y82" s="99">
        <v>351193.93</v>
      </c>
      <c r="Z82" s="99">
        <v>351193.93</v>
      </c>
      <c r="AA82" s="100"/>
      <c r="AB82" s="98" t="s">
        <v>53</v>
      </c>
      <c r="AC82" s="101">
        <v>670501</v>
      </c>
      <c r="AD82" s="102" t="s">
        <v>54</v>
      </c>
      <c r="AE82" s="99">
        <v>57377.72</v>
      </c>
      <c r="AF82" s="99">
        <v>30169.279999999999</v>
      </c>
      <c r="AG82" s="99">
        <v>33030.94</v>
      </c>
      <c r="AH82" s="99">
        <v>21880.12</v>
      </c>
      <c r="AI82" s="99">
        <v>40367.57</v>
      </c>
      <c r="AJ82" s="99">
        <v>18172.23</v>
      </c>
      <c r="AK82" s="99">
        <v>31958.26</v>
      </c>
      <c r="AL82" s="99">
        <v>114202.81</v>
      </c>
      <c r="AM82" s="99">
        <v>4035</v>
      </c>
      <c r="AN82" s="99"/>
      <c r="AO82" s="99"/>
      <c r="AP82" s="99"/>
      <c r="AQ82" s="99"/>
      <c r="AR82" s="103"/>
      <c r="AS82" s="100"/>
      <c r="AT82" s="104" t="s">
        <v>55</v>
      </c>
    </row>
    <row r="83" spans="1:46" ht="45" x14ac:dyDescent="0.25">
      <c r="A83" s="120" t="s">
        <v>672</v>
      </c>
      <c r="B83" s="92" t="s">
        <v>1166</v>
      </c>
      <c r="C83" s="93" t="s">
        <v>44</v>
      </c>
      <c r="D83" s="94" t="s">
        <v>122</v>
      </c>
      <c r="E83" s="105" t="s">
        <v>209</v>
      </c>
      <c r="F83" s="94" t="s">
        <v>210</v>
      </c>
      <c r="G83" s="96">
        <v>20</v>
      </c>
      <c r="H83" s="96" t="s">
        <v>47</v>
      </c>
      <c r="I83" s="96">
        <v>2024</v>
      </c>
      <c r="J83" s="96">
        <v>2024</v>
      </c>
      <c r="K83" s="96">
        <v>0</v>
      </c>
      <c r="L83" s="96" t="s">
        <v>48</v>
      </c>
      <c r="M83" s="97"/>
      <c r="N83" s="96" t="s">
        <v>48</v>
      </c>
      <c r="O83" s="98" t="s">
        <v>49</v>
      </c>
      <c r="P83" s="121" t="s">
        <v>50</v>
      </c>
      <c r="Q83" s="121" t="s">
        <v>211</v>
      </c>
      <c r="R83" s="96">
        <v>1</v>
      </c>
      <c r="S83" s="96" t="s">
        <v>48</v>
      </c>
      <c r="T83" s="96" t="s">
        <v>48</v>
      </c>
      <c r="U83" s="99">
        <v>108000</v>
      </c>
      <c r="V83" s="99">
        <v>132000</v>
      </c>
      <c r="W83" s="99"/>
      <c r="X83" s="99"/>
      <c r="Y83" s="99">
        <v>240000</v>
      </c>
      <c r="Z83" s="99">
        <v>144000</v>
      </c>
      <c r="AA83" s="100"/>
      <c r="AB83" s="122"/>
      <c r="AC83" s="101">
        <v>670501</v>
      </c>
      <c r="AD83" s="102" t="s">
        <v>54</v>
      </c>
      <c r="AE83" s="99"/>
      <c r="AF83" s="99"/>
      <c r="AG83" s="99"/>
      <c r="AH83" s="99">
        <v>144000</v>
      </c>
      <c r="AI83" s="99"/>
      <c r="AJ83" s="99"/>
      <c r="AK83" s="99"/>
      <c r="AL83" s="99"/>
      <c r="AM83" s="99"/>
      <c r="AN83" s="99"/>
      <c r="AO83" s="99"/>
      <c r="AP83" s="99"/>
      <c r="AQ83" s="99"/>
      <c r="AR83" s="103"/>
      <c r="AS83" s="100"/>
      <c r="AT83" s="104" t="s">
        <v>55</v>
      </c>
    </row>
    <row r="84" spans="1:46" ht="45" x14ac:dyDescent="0.25">
      <c r="A84" s="91" t="s">
        <v>673</v>
      </c>
      <c r="B84" s="92" t="s">
        <v>1167</v>
      </c>
      <c r="C84" s="93" t="s">
        <v>44</v>
      </c>
      <c r="D84" s="94" t="s">
        <v>122</v>
      </c>
      <c r="E84" s="105" t="s">
        <v>212</v>
      </c>
      <c r="F84" s="94" t="s">
        <v>196</v>
      </c>
      <c r="G84" s="96">
        <v>36</v>
      </c>
      <c r="H84" s="96" t="s">
        <v>47</v>
      </c>
      <c r="I84" s="96">
        <v>2024</v>
      </c>
      <c r="J84" s="96">
        <v>2024</v>
      </c>
      <c r="K84" s="96">
        <v>0</v>
      </c>
      <c r="L84" s="96" t="s">
        <v>48</v>
      </c>
      <c r="M84" s="97"/>
      <c r="N84" s="96" t="s">
        <v>47</v>
      </c>
      <c r="O84" s="98" t="s">
        <v>49</v>
      </c>
      <c r="P84" s="96" t="s">
        <v>50</v>
      </c>
      <c r="Q84" s="96" t="s">
        <v>213</v>
      </c>
      <c r="R84" s="96">
        <v>2</v>
      </c>
      <c r="S84" s="96" t="s">
        <v>48</v>
      </c>
      <c r="T84" s="96" t="s">
        <v>48</v>
      </c>
      <c r="U84" s="99">
        <v>5000</v>
      </c>
      <c r="V84" s="99">
        <v>5000</v>
      </c>
      <c r="W84" s="99">
        <v>5000</v>
      </c>
      <c r="X84" s="99"/>
      <c r="Y84" s="99">
        <v>15000</v>
      </c>
      <c r="Z84" s="99">
        <v>5000</v>
      </c>
      <c r="AA84" s="100"/>
      <c r="AB84" s="98" t="s">
        <v>53</v>
      </c>
      <c r="AC84" s="101">
        <v>239787</v>
      </c>
      <c r="AD84" s="102" t="s">
        <v>214</v>
      </c>
      <c r="AE84" s="99"/>
      <c r="AF84" s="99"/>
      <c r="AG84" s="99"/>
      <c r="AH84" s="99"/>
      <c r="AI84" s="99"/>
      <c r="AJ84" s="99"/>
      <c r="AK84" s="99"/>
      <c r="AL84" s="99"/>
      <c r="AM84" s="99">
        <v>15000</v>
      </c>
      <c r="AN84" s="99"/>
      <c r="AO84" s="99"/>
      <c r="AP84" s="99"/>
      <c r="AQ84" s="99"/>
      <c r="AR84" s="103"/>
      <c r="AS84" s="100"/>
      <c r="AT84" s="104" t="s">
        <v>55</v>
      </c>
    </row>
    <row r="85" spans="1:46" ht="75" x14ac:dyDescent="0.25">
      <c r="A85" s="91" t="s">
        <v>674</v>
      </c>
      <c r="B85" s="92" t="s">
        <v>1168</v>
      </c>
      <c r="C85" s="93" t="s">
        <v>44</v>
      </c>
      <c r="D85" s="94" t="s">
        <v>79</v>
      </c>
      <c r="E85" s="105" t="s">
        <v>215</v>
      </c>
      <c r="F85" s="94" t="s">
        <v>106</v>
      </c>
      <c r="G85" s="96">
        <v>12</v>
      </c>
      <c r="H85" s="96" t="s">
        <v>48</v>
      </c>
      <c r="I85" s="96">
        <v>2024</v>
      </c>
      <c r="J85" s="96">
        <v>2024</v>
      </c>
      <c r="K85" s="96" t="s">
        <v>107</v>
      </c>
      <c r="L85" s="102" t="s">
        <v>83</v>
      </c>
      <c r="M85" s="97"/>
      <c r="N85" s="96" t="s">
        <v>48</v>
      </c>
      <c r="O85" s="98" t="s">
        <v>49</v>
      </c>
      <c r="P85" s="96" t="s">
        <v>77</v>
      </c>
      <c r="Q85" s="96" t="s">
        <v>216</v>
      </c>
      <c r="R85" s="96">
        <v>1</v>
      </c>
      <c r="S85" s="96" t="s">
        <v>48</v>
      </c>
      <c r="T85" s="96" t="s">
        <v>48</v>
      </c>
      <c r="U85" s="99">
        <v>230000</v>
      </c>
      <c r="V85" s="99"/>
      <c r="W85" s="99"/>
      <c r="X85" s="99"/>
      <c r="Y85" s="99">
        <v>230000</v>
      </c>
      <c r="Z85" s="99">
        <v>230000</v>
      </c>
      <c r="AA85" s="101" t="s">
        <v>48</v>
      </c>
      <c r="AB85" s="122"/>
      <c r="AC85" s="101">
        <v>670501</v>
      </c>
      <c r="AD85" s="102" t="s">
        <v>54</v>
      </c>
      <c r="AE85" s="99"/>
      <c r="AF85" s="99"/>
      <c r="AG85" s="99">
        <v>230000</v>
      </c>
      <c r="AH85" s="99"/>
      <c r="AI85" s="99"/>
      <c r="AJ85" s="99"/>
      <c r="AK85" s="99"/>
      <c r="AL85" s="99"/>
      <c r="AM85" s="99"/>
      <c r="AN85" s="99"/>
      <c r="AO85" s="99"/>
      <c r="AP85" s="99"/>
      <c r="AQ85" s="99"/>
      <c r="AR85" s="103"/>
      <c r="AS85" s="98" t="s">
        <v>109</v>
      </c>
      <c r="AT85" s="104" t="s">
        <v>70</v>
      </c>
    </row>
    <row r="86" spans="1:46" ht="30" x14ac:dyDescent="0.25">
      <c r="A86" s="91" t="s">
        <v>675</v>
      </c>
      <c r="B86" s="92" t="s">
        <v>1169</v>
      </c>
      <c r="C86" s="93" t="s">
        <v>44</v>
      </c>
      <c r="D86" s="94" t="s">
        <v>79</v>
      </c>
      <c r="E86" s="105" t="s">
        <v>217</v>
      </c>
      <c r="F86" s="94" t="s">
        <v>218</v>
      </c>
      <c r="G86" s="96">
        <v>12</v>
      </c>
      <c r="H86" s="96" t="s">
        <v>48</v>
      </c>
      <c r="I86" s="96">
        <v>2024</v>
      </c>
      <c r="J86" s="96">
        <v>2024</v>
      </c>
      <c r="K86" s="96" t="s">
        <v>219</v>
      </c>
      <c r="L86" s="102" t="s">
        <v>83</v>
      </c>
      <c r="M86" s="97"/>
      <c r="N86" s="96" t="s">
        <v>48</v>
      </c>
      <c r="O86" s="98" t="s">
        <v>49</v>
      </c>
      <c r="P86" s="96" t="s">
        <v>77</v>
      </c>
      <c r="Q86" s="96" t="s">
        <v>220</v>
      </c>
      <c r="R86" s="97">
        <v>1</v>
      </c>
      <c r="S86" s="97"/>
      <c r="T86" s="97"/>
      <c r="U86" s="99">
        <v>247416</v>
      </c>
      <c r="V86" s="99"/>
      <c r="W86" s="99"/>
      <c r="X86" s="99"/>
      <c r="Y86" s="99">
        <v>247416</v>
      </c>
      <c r="Z86" s="99">
        <v>247416</v>
      </c>
      <c r="AA86" s="100"/>
      <c r="AB86" s="122"/>
      <c r="AC86" s="101">
        <v>670501</v>
      </c>
      <c r="AD86" s="102" t="s">
        <v>54</v>
      </c>
      <c r="AE86" s="99">
        <v>31256.400000000001</v>
      </c>
      <c r="AF86" s="99">
        <v>14835.2</v>
      </c>
      <c r="AG86" s="99">
        <v>44359.199999999997</v>
      </c>
      <c r="AH86" s="99">
        <v>22740.799999999999</v>
      </c>
      <c r="AI86" s="99">
        <v>20300.8</v>
      </c>
      <c r="AJ86" s="99">
        <v>22326</v>
      </c>
      <c r="AK86" s="99">
        <v>43822.400000000001</v>
      </c>
      <c r="AL86" s="99">
        <v>47775.199999999997</v>
      </c>
      <c r="AM86" s="99"/>
      <c r="AN86" s="99"/>
      <c r="AO86" s="99"/>
      <c r="AP86" s="99"/>
      <c r="AQ86" s="99"/>
      <c r="AR86" s="103"/>
      <c r="AS86" s="98" t="s">
        <v>221</v>
      </c>
      <c r="AT86" s="104" t="s">
        <v>70</v>
      </c>
    </row>
    <row r="87" spans="1:46" ht="75" x14ac:dyDescent="0.25">
      <c r="A87" s="91" t="s">
        <v>676</v>
      </c>
      <c r="B87" s="92" t="s">
        <v>1170</v>
      </c>
      <c r="C87" s="93" t="s">
        <v>44</v>
      </c>
      <c r="D87" s="94" t="s">
        <v>79</v>
      </c>
      <c r="E87" s="105" t="s">
        <v>222</v>
      </c>
      <c r="F87" s="94" t="s">
        <v>223</v>
      </c>
      <c r="G87" s="96">
        <v>12</v>
      </c>
      <c r="H87" s="96" t="s">
        <v>48</v>
      </c>
      <c r="I87" s="96">
        <v>2024</v>
      </c>
      <c r="J87" s="96">
        <v>2024</v>
      </c>
      <c r="K87" s="96" t="s">
        <v>107</v>
      </c>
      <c r="L87" s="102" t="s">
        <v>83</v>
      </c>
      <c r="M87" s="97"/>
      <c r="N87" s="96" t="s">
        <v>48</v>
      </c>
      <c r="O87" s="98" t="s">
        <v>49</v>
      </c>
      <c r="P87" s="96" t="s">
        <v>224</v>
      </c>
      <c r="Q87" s="96" t="s">
        <v>113</v>
      </c>
      <c r="R87" s="97">
        <v>1</v>
      </c>
      <c r="S87" s="96" t="s">
        <v>48</v>
      </c>
      <c r="T87" s="97"/>
      <c r="U87" s="99">
        <v>170000</v>
      </c>
      <c r="V87" s="99"/>
      <c r="W87" s="99"/>
      <c r="X87" s="99"/>
      <c r="Y87" s="99">
        <v>170000</v>
      </c>
      <c r="Z87" s="99">
        <v>170000</v>
      </c>
      <c r="AA87" s="101" t="s">
        <v>48</v>
      </c>
      <c r="AB87" s="122"/>
      <c r="AC87" s="101">
        <v>670501</v>
      </c>
      <c r="AD87" s="102" t="s">
        <v>54</v>
      </c>
      <c r="AE87" s="99"/>
      <c r="AF87" s="99"/>
      <c r="AG87" s="99">
        <v>170000</v>
      </c>
      <c r="AH87" s="99"/>
      <c r="AI87" s="99"/>
      <c r="AJ87" s="99"/>
      <c r="AK87" s="99"/>
      <c r="AL87" s="99"/>
      <c r="AM87" s="99"/>
      <c r="AN87" s="99"/>
      <c r="AO87" s="99"/>
      <c r="AP87" s="99"/>
      <c r="AQ87" s="99"/>
      <c r="AR87" s="103"/>
      <c r="AS87" s="98" t="s">
        <v>109</v>
      </c>
      <c r="AT87" s="104" t="s">
        <v>70</v>
      </c>
    </row>
    <row r="88" spans="1:46" ht="75" x14ac:dyDescent="0.25">
      <c r="A88" s="123" t="s">
        <v>677</v>
      </c>
      <c r="B88" s="92" t="s">
        <v>1171</v>
      </c>
      <c r="C88" s="93" t="s">
        <v>44</v>
      </c>
      <c r="D88" s="94" t="s">
        <v>79</v>
      </c>
      <c r="E88" s="105" t="s">
        <v>225</v>
      </c>
      <c r="F88" s="94" t="s">
        <v>223</v>
      </c>
      <c r="G88" s="96">
        <v>12</v>
      </c>
      <c r="H88" s="96" t="s">
        <v>48</v>
      </c>
      <c r="I88" s="96">
        <v>2024</v>
      </c>
      <c r="J88" s="96">
        <v>2025</v>
      </c>
      <c r="K88" s="96" t="s">
        <v>107</v>
      </c>
      <c r="L88" s="102" t="s">
        <v>83</v>
      </c>
      <c r="M88" s="97"/>
      <c r="N88" s="96" t="s">
        <v>48</v>
      </c>
      <c r="O88" s="98" t="s">
        <v>49</v>
      </c>
      <c r="P88" s="96" t="s">
        <v>224</v>
      </c>
      <c r="Q88" s="96" t="s">
        <v>113</v>
      </c>
      <c r="R88" s="97">
        <v>2</v>
      </c>
      <c r="S88" s="96" t="s">
        <v>48</v>
      </c>
      <c r="T88" s="97"/>
      <c r="U88" s="100"/>
      <c r="V88" s="99">
        <v>150000</v>
      </c>
      <c r="W88" s="99"/>
      <c r="X88" s="99"/>
      <c r="Y88" s="99">
        <v>150000</v>
      </c>
      <c r="Z88" s="99">
        <v>150000</v>
      </c>
      <c r="AA88" s="101" t="s">
        <v>48</v>
      </c>
      <c r="AB88" s="122"/>
      <c r="AC88" s="101">
        <v>670501</v>
      </c>
      <c r="AD88" s="102" t="s">
        <v>54</v>
      </c>
      <c r="AE88" s="99"/>
      <c r="AF88" s="99"/>
      <c r="AG88" s="99">
        <v>150000</v>
      </c>
      <c r="AH88" s="99"/>
      <c r="AI88" s="99"/>
      <c r="AJ88" s="99"/>
      <c r="AK88" s="99"/>
      <c r="AL88" s="99"/>
      <c r="AM88" s="99"/>
      <c r="AN88" s="99"/>
      <c r="AO88" s="99"/>
      <c r="AP88" s="99"/>
      <c r="AQ88" s="99"/>
      <c r="AR88" s="103"/>
      <c r="AS88" s="98" t="s">
        <v>109</v>
      </c>
      <c r="AT88" s="104" t="s">
        <v>70</v>
      </c>
    </row>
    <row r="89" spans="1:46" ht="75" x14ac:dyDescent="0.25">
      <c r="A89" s="91" t="s">
        <v>678</v>
      </c>
      <c r="B89" s="92" t="s">
        <v>1172</v>
      </c>
      <c r="C89" s="93" t="s">
        <v>44</v>
      </c>
      <c r="D89" s="94" t="s">
        <v>79</v>
      </c>
      <c r="E89" s="105" t="s">
        <v>226</v>
      </c>
      <c r="F89" s="94" t="s">
        <v>227</v>
      </c>
      <c r="G89" s="96">
        <v>12</v>
      </c>
      <c r="H89" s="96" t="s">
        <v>48</v>
      </c>
      <c r="I89" s="96">
        <v>2024</v>
      </c>
      <c r="J89" s="96">
        <v>2025</v>
      </c>
      <c r="K89" s="96" t="s">
        <v>107</v>
      </c>
      <c r="L89" s="102" t="s">
        <v>83</v>
      </c>
      <c r="M89" s="97"/>
      <c r="N89" s="96" t="s">
        <v>48</v>
      </c>
      <c r="O89" s="98" t="s">
        <v>49</v>
      </c>
      <c r="P89" s="96" t="s">
        <v>224</v>
      </c>
      <c r="Q89" s="96" t="s">
        <v>228</v>
      </c>
      <c r="R89" s="97">
        <v>2</v>
      </c>
      <c r="S89" s="96" t="s">
        <v>48</v>
      </c>
      <c r="T89" s="97"/>
      <c r="U89" s="100"/>
      <c r="V89" s="99">
        <v>180000</v>
      </c>
      <c r="W89" s="99"/>
      <c r="X89" s="99"/>
      <c r="Y89" s="99">
        <v>180000</v>
      </c>
      <c r="Z89" s="99">
        <v>150000</v>
      </c>
      <c r="AA89" s="101" t="s">
        <v>48</v>
      </c>
      <c r="AB89" s="122"/>
      <c r="AC89" s="101">
        <v>670501</v>
      </c>
      <c r="AD89" s="102" t="s">
        <v>54</v>
      </c>
      <c r="AE89" s="99"/>
      <c r="AF89" s="99"/>
      <c r="AG89" s="99"/>
      <c r="AH89" s="99"/>
      <c r="AI89" s="99"/>
      <c r="AJ89" s="99">
        <v>60000</v>
      </c>
      <c r="AK89" s="99">
        <v>60000</v>
      </c>
      <c r="AL89" s="99">
        <v>60000</v>
      </c>
      <c r="AM89" s="99"/>
      <c r="AN89" s="99"/>
      <c r="AO89" s="99"/>
      <c r="AP89" s="99"/>
      <c r="AQ89" s="99"/>
      <c r="AR89" s="103"/>
      <c r="AS89" s="98" t="s">
        <v>109</v>
      </c>
      <c r="AT89" s="104" t="s">
        <v>70</v>
      </c>
    </row>
    <row r="90" spans="1:46" ht="90" x14ac:dyDescent="0.25">
      <c r="A90" s="91" t="s">
        <v>679</v>
      </c>
      <c r="B90" s="92" t="s">
        <v>1173</v>
      </c>
      <c r="C90" s="93" t="s">
        <v>44</v>
      </c>
      <c r="D90" s="94" t="s">
        <v>79</v>
      </c>
      <c r="E90" s="105" t="s">
        <v>229</v>
      </c>
      <c r="F90" s="94" t="s">
        <v>111</v>
      </c>
      <c r="G90" s="96">
        <v>12</v>
      </c>
      <c r="H90" s="96" t="s">
        <v>48</v>
      </c>
      <c r="I90" s="96">
        <v>2024</v>
      </c>
      <c r="J90" s="96">
        <v>2025</v>
      </c>
      <c r="K90" s="96" t="s">
        <v>107</v>
      </c>
      <c r="L90" s="102" t="s">
        <v>83</v>
      </c>
      <c r="M90" s="97"/>
      <c r="N90" s="96" t="s">
        <v>48</v>
      </c>
      <c r="O90" s="98" t="s">
        <v>49</v>
      </c>
      <c r="P90" s="96" t="s">
        <v>224</v>
      </c>
      <c r="Q90" s="96" t="s">
        <v>230</v>
      </c>
      <c r="R90" s="97">
        <v>2</v>
      </c>
      <c r="S90" s="96" t="s">
        <v>48</v>
      </c>
      <c r="T90" s="97"/>
      <c r="U90" s="100"/>
      <c r="V90" s="99">
        <v>150000</v>
      </c>
      <c r="W90" s="99"/>
      <c r="X90" s="99"/>
      <c r="Y90" s="99">
        <v>150000</v>
      </c>
      <c r="Z90" s="99">
        <v>150000</v>
      </c>
      <c r="AA90" s="101" t="s">
        <v>48</v>
      </c>
      <c r="AB90" s="122"/>
      <c r="AC90" s="101">
        <v>22612</v>
      </c>
      <c r="AD90" s="102" t="s">
        <v>85</v>
      </c>
      <c r="AE90" s="99"/>
      <c r="AF90" s="99"/>
      <c r="AG90" s="99">
        <v>150000</v>
      </c>
      <c r="AH90" s="99"/>
      <c r="AI90" s="99"/>
      <c r="AJ90" s="99"/>
      <c r="AK90" s="99"/>
      <c r="AL90" s="99"/>
      <c r="AM90" s="99"/>
      <c r="AN90" s="99"/>
      <c r="AO90" s="99"/>
      <c r="AP90" s="99"/>
      <c r="AQ90" s="99"/>
      <c r="AR90" s="103"/>
      <c r="AS90" s="98" t="s">
        <v>231</v>
      </c>
      <c r="AT90" s="104" t="s">
        <v>70</v>
      </c>
    </row>
    <row r="91" spans="1:46" ht="75" x14ac:dyDescent="0.25">
      <c r="A91" s="91" t="s">
        <v>680</v>
      </c>
      <c r="B91" s="92" t="s">
        <v>1174</v>
      </c>
      <c r="C91" s="93" t="s">
        <v>44</v>
      </c>
      <c r="D91" s="94" t="s">
        <v>79</v>
      </c>
      <c r="E91" s="105" t="s">
        <v>232</v>
      </c>
      <c r="F91" s="94" t="s">
        <v>233</v>
      </c>
      <c r="G91" s="96">
        <v>12</v>
      </c>
      <c r="H91" s="96" t="s">
        <v>48</v>
      </c>
      <c r="I91" s="96">
        <v>2024</v>
      </c>
      <c r="J91" s="96">
        <v>2026</v>
      </c>
      <c r="K91" s="96" t="s">
        <v>107</v>
      </c>
      <c r="L91" s="102" t="s">
        <v>83</v>
      </c>
      <c r="M91" s="97"/>
      <c r="N91" s="96" t="s">
        <v>48</v>
      </c>
      <c r="O91" s="98" t="s">
        <v>49</v>
      </c>
      <c r="P91" s="96" t="s">
        <v>224</v>
      </c>
      <c r="Q91" s="96" t="s">
        <v>84</v>
      </c>
      <c r="R91" s="97">
        <v>3</v>
      </c>
      <c r="S91" s="97"/>
      <c r="T91" s="97"/>
      <c r="U91" s="100"/>
      <c r="V91" s="99"/>
      <c r="W91" s="99">
        <v>190000</v>
      </c>
      <c r="X91" s="99"/>
      <c r="Y91" s="99">
        <v>190000</v>
      </c>
      <c r="Z91" s="99">
        <v>190000</v>
      </c>
      <c r="AA91" s="100"/>
      <c r="AB91" s="122"/>
      <c r="AC91" s="101">
        <v>670501</v>
      </c>
      <c r="AD91" s="102" t="s">
        <v>54</v>
      </c>
      <c r="AE91" s="99"/>
      <c r="AF91" s="99"/>
      <c r="AG91" s="99">
        <v>90000</v>
      </c>
      <c r="AH91" s="99"/>
      <c r="AI91" s="99"/>
      <c r="AJ91" s="99"/>
      <c r="AK91" s="99"/>
      <c r="AL91" s="99">
        <v>100000</v>
      </c>
      <c r="AM91" s="99"/>
      <c r="AN91" s="99"/>
      <c r="AO91" s="99"/>
      <c r="AP91" s="99"/>
      <c r="AQ91" s="99"/>
      <c r="AR91" s="103"/>
      <c r="AS91" s="98" t="s">
        <v>109</v>
      </c>
      <c r="AT91" s="104" t="s">
        <v>70</v>
      </c>
    </row>
    <row r="92" spans="1:46" ht="75" x14ac:dyDescent="0.25">
      <c r="A92" s="91" t="s">
        <v>681</v>
      </c>
      <c r="B92" s="124" t="s">
        <v>1175</v>
      </c>
      <c r="C92" s="93" t="s">
        <v>44</v>
      </c>
      <c r="D92" s="94" t="s">
        <v>79</v>
      </c>
      <c r="E92" s="105" t="s">
        <v>234</v>
      </c>
      <c r="F92" s="94" t="s">
        <v>233</v>
      </c>
      <c r="G92" s="96">
        <v>12</v>
      </c>
      <c r="H92" s="96" t="s">
        <v>48</v>
      </c>
      <c r="I92" s="96">
        <v>2024</v>
      </c>
      <c r="J92" s="96">
        <v>2026</v>
      </c>
      <c r="K92" s="96" t="s">
        <v>235</v>
      </c>
      <c r="L92" s="96" t="s">
        <v>48</v>
      </c>
      <c r="M92" s="97"/>
      <c r="N92" s="96" t="s">
        <v>48</v>
      </c>
      <c r="O92" s="98" t="s">
        <v>49</v>
      </c>
      <c r="P92" s="96" t="s">
        <v>77</v>
      </c>
      <c r="Q92" s="96" t="s">
        <v>236</v>
      </c>
      <c r="R92" s="96">
        <v>3</v>
      </c>
      <c r="S92" s="96" t="s">
        <v>48</v>
      </c>
      <c r="T92" s="96" t="s">
        <v>48</v>
      </c>
      <c r="U92" s="99">
        <v>0</v>
      </c>
      <c r="V92" s="99"/>
      <c r="W92" s="99">
        <v>180000</v>
      </c>
      <c r="X92" s="99">
        <v>660000</v>
      </c>
      <c r="Y92" s="99">
        <v>840000</v>
      </c>
      <c r="Z92" s="99">
        <v>0</v>
      </c>
      <c r="AA92" s="101" t="s">
        <v>48</v>
      </c>
      <c r="AB92" s="122"/>
      <c r="AC92" s="101">
        <v>670501</v>
      </c>
      <c r="AD92" s="102" t="s">
        <v>54</v>
      </c>
      <c r="AE92" s="99">
        <v>140000</v>
      </c>
      <c r="AF92" s="99">
        <v>140000</v>
      </c>
      <c r="AG92" s="99">
        <v>0</v>
      </c>
      <c r="AH92" s="99">
        <v>70000</v>
      </c>
      <c r="AI92" s="99">
        <v>0</v>
      </c>
      <c r="AJ92" s="99">
        <v>70000</v>
      </c>
      <c r="AK92" s="99">
        <v>140000</v>
      </c>
      <c r="AL92" s="99">
        <v>280000</v>
      </c>
      <c r="AM92" s="99"/>
      <c r="AN92" s="99"/>
      <c r="AO92" s="99"/>
      <c r="AP92" s="99"/>
      <c r="AQ92" s="99"/>
      <c r="AR92" s="103"/>
      <c r="AS92" s="98" t="s">
        <v>237</v>
      </c>
      <c r="AT92" s="104" t="s">
        <v>70</v>
      </c>
    </row>
    <row r="93" spans="1:46" ht="30" x14ac:dyDescent="0.25">
      <c r="A93" s="91" t="s">
        <v>682</v>
      </c>
      <c r="B93" s="92" t="s">
        <v>1176</v>
      </c>
      <c r="C93" s="93" t="s">
        <v>44</v>
      </c>
      <c r="D93" s="94" t="s">
        <v>154</v>
      </c>
      <c r="E93" s="105" t="s">
        <v>238</v>
      </c>
      <c r="F93" s="94" t="s">
        <v>239</v>
      </c>
      <c r="G93" s="96">
        <v>12</v>
      </c>
      <c r="H93" s="96" t="s">
        <v>47</v>
      </c>
      <c r="I93" s="96">
        <v>2024</v>
      </c>
      <c r="J93" s="96">
        <v>2024</v>
      </c>
      <c r="K93" s="97"/>
      <c r="L93" s="96" t="s">
        <v>48</v>
      </c>
      <c r="M93" s="97"/>
      <c r="N93" s="96" t="s">
        <v>48</v>
      </c>
      <c r="O93" s="98" t="s">
        <v>49</v>
      </c>
      <c r="P93" s="96" t="s">
        <v>77</v>
      </c>
      <c r="Q93" s="125" t="s">
        <v>240</v>
      </c>
      <c r="R93" s="96">
        <v>1</v>
      </c>
      <c r="S93" s="96" t="s">
        <v>48</v>
      </c>
      <c r="T93" s="96" t="s">
        <v>48</v>
      </c>
      <c r="U93" s="99">
        <v>170800</v>
      </c>
      <c r="V93" s="99"/>
      <c r="W93" s="99"/>
      <c r="X93" s="99"/>
      <c r="Y93" s="99">
        <v>170800</v>
      </c>
      <c r="Z93" s="99">
        <v>170800</v>
      </c>
      <c r="AA93" s="101">
        <v>0</v>
      </c>
      <c r="AB93" s="122"/>
      <c r="AC93" s="114">
        <v>670501</v>
      </c>
      <c r="AD93" s="102" t="s">
        <v>54</v>
      </c>
      <c r="AE93" s="99"/>
      <c r="AF93" s="99"/>
      <c r="AG93" s="99"/>
      <c r="AH93" s="99"/>
      <c r="AI93" s="99"/>
      <c r="AJ93" s="99"/>
      <c r="AK93" s="99"/>
      <c r="AL93" s="99"/>
      <c r="AM93" s="99">
        <v>170800</v>
      </c>
      <c r="AN93" s="99"/>
      <c r="AO93" s="99"/>
      <c r="AP93" s="99"/>
      <c r="AQ93" s="99"/>
      <c r="AR93" s="103"/>
      <c r="AS93" s="122"/>
      <c r="AT93" s="104" t="s">
        <v>55</v>
      </c>
    </row>
    <row r="94" spans="1:46" ht="45" x14ac:dyDescent="0.25">
      <c r="A94" s="91" t="s">
        <v>683</v>
      </c>
      <c r="B94" s="92" t="s">
        <v>1177</v>
      </c>
      <c r="C94" s="93" t="s">
        <v>44</v>
      </c>
      <c r="D94" s="94" t="s">
        <v>122</v>
      </c>
      <c r="E94" s="105" t="s">
        <v>241</v>
      </c>
      <c r="F94" s="94" t="s">
        <v>196</v>
      </c>
      <c r="G94" s="96">
        <v>6</v>
      </c>
      <c r="H94" s="96" t="s">
        <v>48</v>
      </c>
      <c r="I94" s="96">
        <v>2024</v>
      </c>
      <c r="J94" s="96">
        <v>2024</v>
      </c>
      <c r="K94" s="96" t="s">
        <v>107</v>
      </c>
      <c r="L94" s="96" t="s">
        <v>48</v>
      </c>
      <c r="M94" s="97"/>
      <c r="N94" s="96" t="s">
        <v>48</v>
      </c>
      <c r="O94" s="98" t="s">
        <v>49</v>
      </c>
      <c r="P94" s="96" t="s">
        <v>50</v>
      </c>
      <c r="Q94" s="96">
        <v>79952000</v>
      </c>
      <c r="R94" s="96">
        <v>1</v>
      </c>
      <c r="S94" s="96" t="s">
        <v>48</v>
      </c>
      <c r="T94" s="96" t="s">
        <v>48</v>
      </c>
      <c r="U94" s="99">
        <v>120000</v>
      </c>
      <c r="V94" s="99"/>
      <c r="W94" s="99"/>
      <c r="X94" s="99"/>
      <c r="Y94" s="99">
        <v>120000</v>
      </c>
      <c r="Z94" s="99">
        <v>120000</v>
      </c>
      <c r="AA94" s="101" t="s">
        <v>48</v>
      </c>
      <c r="AB94" s="122"/>
      <c r="AC94" s="114">
        <v>670501</v>
      </c>
      <c r="AD94" s="102" t="s">
        <v>54</v>
      </c>
      <c r="AE94" s="99"/>
      <c r="AF94" s="99"/>
      <c r="AG94" s="99"/>
      <c r="AH94" s="99"/>
      <c r="AI94" s="99"/>
      <c r="AJ94" s="99"/>
      <c r="AK94" s="99"/>
      <c r="AL94" s="99"/>
      <c r="AM94" s="99">
        <v>120000</v>
      </c>
      <c r="AN94" s="99"/>
      <c r="AO94" s="99"/>
      <c r="AP94" s="99"/>
      <c r="AQ94" s="99"/>
      <c r="AR94" s="103"/>
      <c r="AS94" s="122"/>
      <c r="AT94" s="104" t="s">
        <v>55</v>
      </c>
    </row>
    <row r="95" spans="1:46" ht="45" x14ac:dyDescent="0.25">
      <c r="A95" s="91" t="s">
        <v>684</v>
      </c>
      <c r="B95" s="92" t="s">
        <v>1178</v>
      </c>
      <c r="C95" s="93" t="s">
        <v>44</v>
      </c>
      <c r="D95" s="94" t="s">
        <v>122</v>
      </c>
      <c r="E95" s="105" t="s">
        <v>242</v>
      </c>
      <c r="F95" s="94" t="s">
        <v>196</v>
      </c>
      <c r="G95" s="96">
        <v>12</v>
      </c>
      <c r="H95" s="96" t="s">
        <v>48</v>
      </c>
      <c r="I95" s="96">
        <v>2024</v>
      </c>
      <c r="J95" s="96">
        <v>2024</v>
      </c>
      <c r="K95" s="96" t="s">
        <v>107</v>
      </c>
      <c r="L95" s="96" t="s">
        <v>48</v>
      </c>
      <c r="M95" s="97"/>
      <c r="N95" s="96" t="s">
        <v>48</v>
      </c>
      <c r="O95" s="98" t="s">
        <v>49</v>
      </c>
      <c r="P95" s="96" t="s">
        <v>50</v>
      </c>
      <c r="Q95" s="96">
        <v>79952000</v>
      </c>
      <c r="R95" s="96">
        <v>1</v>
      </c>
      <c r="S95" s="96" t="s">
        <v>48</v>
      </c>
      <c r="T95" s="96" t="s">
        <v>48</v>
      </c>
      <c r="U95" s="99">
        <v>120000</v>
      </c>
      <c r="V95" s="99">
        <v>130000</v>
      </c>
      <c r="W95" s="99"/>
      <c r="X95" s="99"/>
      <c r="Y95" s="99">
        <v>250000</v>
      </c>
      <c r="Z95" s="99">
        <v>250000</v>
      </c>
      <c r="AA95" s="101" t="s">
        <v>48</v>
      </c>
      <c r="AB95" s="122"/>
      <c r="AC95" s="114">
        <v>670501</v>
      </c>
      <c r="AD95" s="102" t="s">
        <v>54</v>
      </c>
      <c r="AE95" s="99"/>
      <c r="AF95" s="99"/>
      <c r="AG95" s="99"/>
      <c r="AH95" s="99"/>
      <c r="AI95" s="99"/>
      <c r="AJ95" s="99"/>
      <c r="AK95" s="99"/>
      <c r="AL95" s="99"/>
      <c r="AM95" s="99">
        <v>250000</v>
      </c>
      <c r="AN95" s="99"/>
      <c r="AO95" s="99"/>
      <c r="AP95" s="99"/>
      <c r="AQ95" s="99"/>
      <c r="AR95" s="103"/>
      <c r="AS95" s="122"/>
      <c r="AT95" s="104" t="s">
        <v>55</v>
      </c>
    </row>
    <row r="96" spans="1:46" ht="30" x14ac:dyDescent="0.25">
      <c r="A96" s="91" t="s">
        <v>685</v>
      </c>
      <c r="B96" s="92" t="s">
        <v>1179</v>
      </c>
      <c r="C96" s="93" t="s">
        <v>44</v>
      </c>
      <c r="D96" s="94" t="s">
        <v>243</v>
      </c>
      <c r="E96" s="105" t="s">
        <v>244</v>
      </c>
      <c r="F96" s="94" t="s">
        <v>245</v>
      </c>
      <c r="G96" s="96">
        <v>72</v>
      </c>
      <c r="H96" s="96" t="s">
        <v>47</v>
      </c>
      <c r="I96" s="96">
        <v>2024</v>
      </c>
      <c r="J96" s="96">
        <v>2024</v>
      </c>
      <c r="K96" s="97"/>
      <c r="L96" s="96" t="s">
        <v>48</v>
      </c>
      <c r="M96" s="97"/>
      <c r="N96" s="96" t="s">
        <v>48</v>
      </c>
      <c r="O96" s="98" t="s">
        <v>49</v>
      </c>
      <c r="P96" s="96" t="s">
        <v>50</v>
      </c>
      <c r="Q96" s="96" t="s">
        <v>51</v>
      </c>
      <c r="R96" s="96">
        <v>1</v>
      </c>
      <c r="S96" s="96" t="s">
        <v>48</v>
      </c>
      <c r="T96" s="96" t="s">
        <v>48</v>
      </c>
      <c r="U96" s="126">
        <v>62000</v>
      </c>
      <c r="V96" s="126">
        <v>62000</v>
      </c>
      <c r="W96" s="126">
        <v>62000</v>
      </c>
      <c r="X96" s="126">
        <v>186000</v>
      </c>
      <c r="Y96" s="126">
        <v>372000</v>
      </c>
      <c r="Z96" s="126">
        <v>62000</v>
      </c>
      <c r="AA96" s="127">
        <v>0</v>
      </c>
      <c r="AB96" s="98" t="s">
        <v>53</v>
      </c>
      <c r="AC96" s="114">
        <v>670501</v>
      </c>
      <c r="AD96" s="102" t="s">
        <v>54</v>
      </c>
      <c r="AE96" s="126">
        <v>9790.61</v>
      </c>
      <c r="AF96" s="126">
        <v>5957.62</v>
      </c>
      <c r="AG96" s="126">
        <v>8992.7999999999993</v>
      </c>
      <c r="AH96" s="126">
        <v>2705.64</v>
      </c>
      <c r="AI96" s="126">
        <v>6716.41</v>
      </c>
      <c r="AJ96" s="126">
        <v>3429.75</v>
      </c>
      <c r="AK96" s="126">
        <v>5857.89</v>
      </c>
      <c r="AL96" s="126">
        <v>16186.17</v>
      </c>
      <c r="AM96" s="126">
        <v>2363.1</v>
      </c>
      <c r="AN96" s="126" t="s">
        <v>246</v>
      </c>
      <c r="AO96" s="126" t="s">
        <v>246</v>
      </c>
      <c r="AP96" s="126" t="s">
        <v>246</v>
      </c>
      <c r="AQ96" s="126" t="s">
        <v>246</v>
      </c>
      <c r="AR96" s="103"/>
      <c r="AS96" s="122"/>
      <c r="AT96" s="104" t="s">
        <v>55</v>
      </c>
    </row>
    <row r="97" spans="1:46" ht="30" x14ac:dyDescent="0.25">
      <c r="A97" s="91" t="s">
        <v>686</v>
      </c>
      <c r="B97" s="92" t="s">
        <v>1180</v>
      </c>
      <c r="C97" s="93" t="s">
        <v>44</v>
      </c>
      <c r="D97" s="94" t="s">
        <v>243</v>
      </c>
      <c r="E97" s="128" t="s">
        <v>247</v>
      </c>
      <c r="F97" s="94" t="s">
        <v>245</v>
      </c>
      <c r="G97" s="96">
        <v>36</v>
      </c>
      <c r="H97" s="96" t="s">
        <v>47</v>
      </c>
      <c r="I97" s="96">
        <v>2024</v>
      </c>
      <c r="J97" s="96">
        <v>2024</v>
      </c>
      <c r="K97" s="97"/>
      <c r="L97" s="96" t="s">
        <v>48</v>
      </c>
      <c r="M97" s="97"/>
      <c r="N97" s="96" t="s">
        <v>48</v>
      </c>
      <c r="O97" s="98" t="s">
        <v>49</v>
      </c>
      <c r="P97" s="96" t="s">
        <v>50</v>
      </c>
      <c r="Q97" s="96" t="s">
        <v>51</v>
      </c>
      <c r="R97" s="96">
        <v>1</v>
      </c>
      <c r="S97" s="96" t="s">
        <v>48</v>
      </c>
      <c r="T97" s="96" t="s">
        <v>48</v>
      </c>
      <c r="U97" s="126">
        <v>49600</v>
      </c>
      <c r="V97" s="126">
        <v>49600</v>
      </c>
      <c r="W97" s="126">
        <v>49600</v>
      </c>
      <c r="X97" s="126" t="s">
        <v>246</v>
      </c>
      <c r="Y97" s="126">
        <v>148800</v>
      </c>
      <c r="Z97" s="126">
        <v>49600</v>
      </c>
      <c r="AA97" s="127">
        <v>0</v>
      </c>
      <c r="AB97" s="98" t="s">
        <v>53</v>
      </c>
      <c r="AC97" s="114">
        <v>670501</v>
      </c>
      <c r="AD97" s="102" t="s">
        <v>54</v>
      </c>
      <c r="AE97" s="126">
        <v>11894.31</v>
      </c>
      <c r="AF97" s="126" t="s">
        <v>246</v>
      </c>
      <c r="AG97" s="126">
        <v>10925.06</v>
      </c>
      <c r="AH97" s="126" t="s">
        <v>246</v>
      </c>
      <c r="AI97" s="126" t="s">
        <v>246</v>
      </c>
      <c r="AJ97" s="126" t="s">
        <v>246</v>
      </c>
      <c r="AK97" s="126">
        <v>7116.57</v>
      </c>
      <c r="AL97" s="126">
        <v>19664.060000000001</v>
      </c>
      <c r="AM97" s="126" t="s">
        <v>246</v>
      </c>
      <c r="AN97" s="126" t="s">
        <v>246</v>
      </c>
      <c r="AO97" s="126" t="s">
        <v>246</v>
      </c>
      <c r="AP97" s="126" t="s">
        <v>246</v>
      </c>
      <c r="AQ97" s="126" t="s">
        <v>246</v>
      </c>
      <c r="AR97" s="103"/>
      <c r="AS97" s="122"/>
      <c r="AT97" s="104" t="s">
        <v>55</v>
      </c>
    </row>
    <row r="98" spans="1:46" ht="30" x14ac:dyDescent="0.25">
      <c r="A98" s="91" t="s">
        <v>687</v>
      </c>
      <c r="B98" s="92" t="s">
        <v>1181</v>
      </c>
      <c r="C98" s="93" t="s">
        <v>44</v>
      </c>
      <c r="D98" s="94" t="s">
        <v>243</v>
      </c>
      <c r="E98" s="105" t="s">
        <v>248</v>
      </c>
      <c r="F98" s="94" t="s">
        <v>245</v>
      </c>
      <c r="G98" s="96">
        <v>36</v>
      </c>
      <c r="H98" s="96" t="s">
        <v>47</v>
      </c>
      <c r="I98" s="96">
        <v>2024</v>
      </c>
      <c r="J98" s="96">
        <v>2024</v>
      </c>
      <c r="K98" s="97"/>
      <c r="L98" s="96" t="s">
        <v>48</v>
      </c>
      <c r="M98" s="97"/>
      <c r="N98" s="96" t="s">
        <v>48</v>
      </c>
      <c r="O98" s="98" t="s">
        <v>49</v>
      </c>
      <c r="P98" s="96" t="s">
        <v>50</v>
      </c>
      <c r="Q98" s="96" t="s">
        <v>51</v>
      </c>
      <c r="R98" s="96">
        <v>1</v>
      </c>
      <c r="S98" s="96" t="s">
        <v>48</v>
      </c>
      <c r="T98" s="96" t="s">
        <v>48</v>
      </c>
      <c r="U98" s="126">
        <v>31000</v>
      </c>
      <c r="V98" s="126">
        <v>31000</v>
      </c>
      <c r="W98" s="126">
        <v>31000</v>
      </c>
      <c r="X98" s="126" t="s">
        <v>246</v>
      </c>
      <c r="Y98" s="126">
        <v>93000</v>
      </c>
      <c r="Z98" s="126">
        <v>31000</v>
      </c>
      <c r="AA98" s="127">
        <v>0</v>
      </c>
      <c r="AB98" s="98" t="s">
        <v>53</v>
      </c>
      <c r="AC98" s="114">
        <v>670501</v>
      </c>
      <c r="AD98" s="102" t="s">
        <v>54</v>
      </c>
      <c r="AE98" s="126">
        <v>4895.3100000000004</v>
      </c>
      <c r="AF98" s="126">
        <v>2978.81</v>
      </c>
      <c r="AG98" s="126">
        <v>4496.3999999999996</v>
      </c>
      <c r="AH98" s="126">
        <v>1352.82</v>
      </c>
      <c r="AI98" s="126">
        <v>3358.21</v>
      </c>
      <c r="AJ98" s="126">
        <v>1714.88</v>
      </c>
      <c r="AK98" s="126">
        <v>2928.95</v>
      </c>
      <c r="AL98" s="126">
        <v>8093.08</v>
      </c>
      <c r="AM98" s="126">
        <v>1181.55</v>
      </c>
      <c r="AN98" s="126" t="s">
        <v>246</v>
      </c>
      <c r="AO98" s="126" t="s">
        <v>246</v>
      </c>
      <c r="AP98" s="126" t="s">
        <v>246</v>
      </c>
      <c r="AQ98" s="126" t="s">
        <v>246</v>
      </c>
      <c r="AR98" s="103"/>
      <c r="AS98" s="122"/>
      <c r="AT98" s="104" t="s">
        <v>55</v>
      </c>
    </row>
    <row r="99" spans="1:46" ht="30" x14ac:dyDescent="0.25">
      <c r="A99" s="91" t="s">
        <v>891</v>
      </c>
      <c r="B99" s="92" t="s">
        <v>1182</v>
      </c>
      <c r="C99" s="93" t="s">
        <v>44</v>
      </c>
      <c r="D99" s="94" t="s">
        <v>243</v>
      </c>
      <c r="E99" s="105" t="s">
        <v>249</v>
      </c>
      <c r="F99" s="94" t="s">
        <v>245</v>
      </c>
      <c r="G99" s="96">
        <v>72</v>
      </c>
      <c r="H99" s="96" t="s">
        <v>47</v>
      </c>
      <c r="I99" s="96">
        <v>2024</v>
      </c>
      <c r="J99" s="96">
        <v>2024</v>
      </c>
      <c r="K99" s="97"/>
      <c r="L99" s="96" t="s">
        <v>48</v>
      </c>
      <c r="M99" s="97"/>
      <c r="N99" s="96" t="s">
        <v>48</v>
      </c>
      <c r="O99" s="98" t="s">
        <v>49</v>
      </c>
      <c r="P99" s="96" t="s">
        <v>50</v>
      </c>
      <c r="Q99" s="96" t="s">
        <v>51</v>
      </c>
      <c r="R99" s="96">
        <v>1</v>
      </c>
      <c r="S99" s="96" t="s">
        <v>48</v>
      </c>
      <c r="T99" s="96" t="s">
        <v>48</v>
      </c>
      <c r="U99" s="126">
        <v>149833.32999999999</v>
      </c>
      <c r="V99" s="126">
        <v>149833.32999999999</v>
      </c>
      <c r="W99" s="126">
        <v>149833.32999999999</v>
      </c>
      <c r="X99" s="126">
        <v>449500</v>
      </c>
      <c r="Y99" s="126">
        <v>899000</v>
      </c>
      <c r="Z99" s="126">
        <v>149833.32999999999</v>
      </c>
      <c r="AA99" s="127">
        <v>0</v>
      </c>
      <c r="AB99" s="98" t="s">
        <v>53</v>
      </c>
      <c r="AC99" s="114">
        <v>670501</v>
      </c>
      <c r="AD99" s="102" t="s">
        <v>54</v>
      </c>
      <c r="AE99" s="126">
        <v>15488.17</v>
      </c>
      <c r="AF99" s="126">
        <v>9424.6</v>
      </c>
      <c r="AG99" s="126">
        <v>14226.07</v>
      </c>
      <c r="AH99" s="126">
        <v>4280.17</v>
      </c>
      <c r="AI99" s="126">
        <v>10624.97</v>
      </c>
      <c r="AJ99" s="126">
        <v>5425.66</v>
      </c>
      <c r="AK99" s="126">
        <v>9266.84</v>
      </c>
      <c r="AL99" s="126">
        <v>25605.56</v>
      </c>
      <c r="AM99" s="126">
        <v>3738.29</v>
      </c>
      <c r="AN99" s="126">
        <v>19734.05</v>
      </c>
      <c r="AO99" s="126">
        <v>18451.37</v>
      </c>
      <c r="AP99" s="126">
        <v>10439.77</v>
      </c>
      <c r="AQ99" s="126">
        <v>3127.82</v>
      </c>
      <c r="AR99" s="103"/>
      <c r="AS99" s="98" t="s">
        <v>250</v>
      </c>
      <c r="AT99" s="104" t="s">
        <v>55</v>
      </c>
    </row>
    <row r="100" spans="1:46" ht="30" x14ac:dyDescent="0.25">
      <c r="A100" s="129" t="s">
        <v>688</v>
      </c>
      <c r="B100" s="92" t="s">
        <v>1183</v>
      </c>
      <c r="C100" s="93" t="s">
        <v>44</v>
      </c>
      <c r="D100" s="94" t="s">
        <v>243</v>
      </c>
      <c r="E100" s="128" t="s">
        <v>251</v>
      </c>
      <c r="F100" s="94" t="s">
        <v>245</v>
      </c>
      <c r="G100" s="96">
        <v>36</v>
      </c>
      <c r="H100" s="96" t="s">
        <v>47</v>
      </c>
      <c r="I100" s="96">
        <v>2024</v>
      </c>
      <c r="J100" s="96">
        <v>2024</v>
      </c>
      <c r="K100" s="97"/>
      <c r="L100" s="96" t="s">
        <v>48</v>
      </c>
      <c r="M100" s="97"/>
      <c r="N100" s="96" t="s">
        <v>48</v>
      </c>
      <c r="O100" s="98" t="s">
        <v>49</v>
      </c>
      <c r="P100" s="96" t="s">
        <v>77</v>
      </c>
      <c r="Q100" s="96" t="s">
        <v>51</v>
      </c>
      <c r="R100" s="96">
        <v>1</v>
      </c>
      <c r="S100" s="96" t="s">
        <v>48</v>
      </c>
      <c r="T100" s="96" t="s">
        <v>48</v>
      </c>
      <c r="U100" s="126">
        <v>93000</v>
      </c>
      <c r="V100" s="126">
        <v>93000</v>
      </c>
      <c r="W100" s="126">
        <v>93000</v>
      </c>
      <c r="X100" s="126" t="s">
        <v>246</v>
      </c>
      <c r="Y100" s="126">
        <v>279000</v>
      </c>
      <c r="Z100" s="126">
        <v>93000</v>
      </c>
      <c r="AA100" s="127">
        <v>0</v>
      </c>
      <c r="AB100" s="98" t="s">
        <v>53</v>
      </c>
      <c r="AC100" s="114">
        <v>670501</v>
      </c>
      <c r="AD100" s="102" t="s">
        <v>54</v>
      </c>
      <c r="AE100" s="126">
        <v>14685.92</v>
      </c>
      <c r="AF100" s="126">
        <v>8936.43</v>
      </c>
      <c r="AG100" s="126">
        <v>13489.2</v>
      </c>
      <c r="AH100" s="126">
        <v>4058.47</v>
      </c>
      <c r="AI100" s="126">
        <v>10074.620000000001</v>
      </c>
      <c r="AJ100" s="126">
        <v>5144.63</v>
      </c>
      <c r="AK100" s="126">
        <v>8786.84</v>
      </c>
      <c r="AL100" s="126">
        <v>24279.25</v>
      </c>
      <c r="AM100" s="126">
        <v>3544.65</v>
      </c>
      <c r="AN100" s="126" t="s">
        <v>246</v>
      </c>
      <c r="AO100" s="126" t="s">
        <v>246</v>
      </c>
      <c r="AP100" s="126" t="s">
        <v>246</v>
      </c>
      <c r="AQ100" s="126" t="s">
        <v>246</v>
      </c>
      <c r="AR100" s="103"/>
      <c r="AS100" s="122"/>
      <c r="AT100" s="104" t="s">
        <v>55</v>
      </c>
    </row>
    <row r="101" spans="1:46" ht="30" x14ac:dyDescent="0.25">
      <c r="A101" s="91" t="s">
        <v>689</v>
      </c>
      <c r="B101" s="92" t="s">
        <v>1184</v>
      </c>
      <c r="C101" s="93" t="s">
        <v>44</v>
      </c>
      <c r="D101" s="94" t="s">
        <v>243</v>
      </c>
      <c r="E101" s="105" t="s">
        <v>252</v>
      </c>
      <c r="F101" s="94" t="s">
        <v>245</v>
      </c>
      <c r="G101" s="96">
        <v>72</v>
      </c>
      <c r="H101" s="96" t="s">
        <v>47</v>
      </c>
      <c r="I101" s="96">
        <v>2024</v>
      </c>
      <c r="J101" s="96">
        <v>2024</v>
      </c>
      <c r="K101" s="97"/>
      <c r="L101" s="96" t="s">
        <v>48</v>
      </c>
      <c r="M101" s="97"/>
      <c r="N101" s="96" t="s">
        <v>48</v>
      </c>
      <c r="O101" s="98" t="s">
        <v>49</v>
      </c>
      <c r="P101" s="96" t="s">
        <v>50</v>
      </c>
      <c r="Q101" s="96" t="s">
        <v>51</v>
      </c>
      <c r="R101" s="96">
        <v>1</v>
      </c>
      <c r="S101" s="96" t="s">
        <v>48</v>
      </c>
      <c r="T101" s="96" t="s">
        <v>48</v>
      </c>
      <c r="U101" s="126">
        <v>155000</v>
      </c>
      <c r="V101" s="126">
        <v>155000</v>
      </c>
      <c r="W101" s="126">
        <v>155000</v>
      </c>
      <c r="X101" s="126">
        <v>465000</v>
      </c>
      <c r="Y101" s="126">
        <v>930000</v>
      </c>
      <c r="Z101" s="126">
        <v>155000</v>
      </c>
      <c r="AA101" s="127">
        <v>0</v>
      </c>
      <c r="AB101" s="98" t="s">
        <v>53</v>
      </c>
      <c r="AC101" s="114">
        <v>670501</v>
      </c>
      <c r="AD101" s="102" t="s">
        <v>54</v>
      </c>
      <c r="AE101" s="126">
        <v>24476.54</v>
      </c>
      <c r="AF101" s="126">
        <v>14894.05</v>
      </c>
      <c r="AG101" s="126">
        <v>22481.99</v>
      </c>
      <c r="AH101" s="126">
        <v>6764.11</v>
      </c>
      <c r="AI101" s="126">
        <v>16791.03</v>
      </c>
      <c r="AJ101" s="126">
        <v>8574.3799999999992</v>
      </c>
      <c r="AK101" s="126">
        <v>14644.73</v>
      </c>
      <c r="AL101" s="126">
        <v>40465.42</v>
      </c>
      <c r="AM101" s="126">
        <v>5907.76</v>
      </c>
      <c r="AN101" s="126" t="s">
        <v>246</v>
      </c>
      <c r="AO101" s="126" t="s">
        <v>246</v>
      </c>
      <c r="AP101" s="126" t="s">
        <v>246</v>
      </c>
      <c r="AQ101" s="126" t="s">
        <v>246</v>
      </c>
      <c r="AR101" s="103"/>
      <c r="AS101" s="100"/>
      <c r="AT101" s="104" t="s">
        <v>55</v>
      </c>
    </row>
    <row r="102" spans="1:46" ht="30" x14ac:dyDescent="0.25">
      <c r="A102" s="91" t="s">
        <v>690</v>
      </c>
      <c r="B102" s="92" t="s">
        <v>1185</v>
      </c>
      <c r="C102" s="93" t="s">
        <v>44</v>
      </c>
      <c r="D102" s="94" t="s">
        <v>243</v>
      </c>
      <c r="E102" s="105" t="s">
        <v>253</v>
      </c>
      <c r="F102" s="94" t="s">
        <v>245</v>
      </c>
      <c r="G102" s="96">
        <v>72</v>
      </c>
      <c r="H102" s="96" t="s">
        <v>47</v>
      </c>
      <c r="I102" s="96">
        <v>2024</v>
      </c>
      <c r="J102" s="96">
        <v>2024</v>
      </c>
      <c r="K102" s="97"/>
      <c r="L102" s="96" t="s">
        <v>48</v>
      </c>
      <c r="M102" s="97"/>
      <c r="N102" s="96" t="s">
        <v>48</v>
      </c>
      <c r="O102" s="98" t="s">
        <v>49</v>
      </c>
      <c r="P102" s="96" t="s">
        <v>50</v>
      </c>
      <c r="Q102" s="96" t="s">
        <v>51</v>
      </c>
      <c r="R102" s="96">
        <v>1</v>
      </c>
      <c r="S102" s="96" t="s">
        <v>48</v>
      </c>
      <c r="T102" s="96" t="s">
        <v>48</v>
      </c>
      <c r="U102" s="126">
        <v>148800</v>
      </c>
      <c r="V102" s="126">
        <v>148800</v>
      </c>
      <c r="W102" s="126">
        <v>148800</v>
      </c>
      <c r="X102" s="126">
        <v>446400</v>
      </c>
      <c r="Y102" s="126">
        <v>892800</v>
      </c>
      <c r="Z102" s="126">
        <v>148800</v>
      </c>
      <c r="AA102" s="127">
        <v>0</v>
      </c>
      <c r="AB102" s="98" t="s">
        <v>53</v>
      </c>
      <c r="AC102" s="114">
        <v>670501</v>
      </c>
      <c r="AD102" s="102" t="s">
        <v>54</v>
      </c>
      <c r="AE102" s="126">
        <v>23497.48</v>
      </c>
      <c r="AF102" s="126">
        <v>14298.29</v>
      </c>
      <c r="AG102" s="126">
        <v>21582.71</v>
      </c>
      <c r="AH102" s="126">
        <v>6493.55</v>
      </c>
      <c r="AI102" s="126">
        <v>16119.39</v>
      </c>
      <c r="AJ102" s="126">
        <v>8231.4</v>
      </c>
      <c r="AK102" s="126">
        <v>14058.94</v>
      </c>
      <c r="AL102" s="126">
        <v>38846.800000000003</v>
      </c>
      <c r="AM102" s="126">
        <v>5671.45</v>
      </c>
      <c r="AN102" s="126" t="s">
        <v>246</v>
      </c>
      <c r="AO102" s="126" t="s">
        <v>246</v>
      </c>
      <c r="AP102" s="126" t="s">
        <v>246</v>
      </c>
      <c r="AQ102" s="126" t="s">
        <v>246</v>
      </c>
      <c r="AR102" s="103"/>
      <c r="AS102" s="100"/>
      <c r="AT102" s="104" t="s">
        <v>55</v>
      </c>
    </row>
    <row r="103" spans="1:46" ht="30" x14ac:dyDescent="0.25">
      <c r="A103" s="91" t="s">
        <v>691</v>
      </c>
      <c r="B103" s="92" t="s">
        <v>1186</v>
      </c>
      <c r="C103" s="93" t="s">
        <v>44</v>
      </c>
      <c r="D103" s="94" t="s">
        <v>243</v>
      </c>
      <c r="E103" s="105" t="s">
        <v>254</v>
      </c>
      <c r="F103" s="94" t="s">
        <v>245</v>
      </c>
      <c r="G103" s="96">
        <v>72</v>
      </c>
      <c r="H103" s="96" t="s">
        <v>47</v>
      </c>
      <c r="I103" s="96">
        <v>2024</v>
      </c>
      <c r="J103" s="96">
        <v>2024</v>
      </c>
      <c r="K103" s="97"/>
      <c r="L103" s="96" t="s">
        <v>48</v>
      </c>
      <c r="M103" s="97"/>
      <c r="N103" s="96" t="s">
        <v>48</v>
      </c>
      <c r="O103" s="98" t="s">
        <v>49</v>
      </c>
      <c r="P103" s="96" t="s">
        <v>50</v>
      </c>
      <c r="Q103" s="125" t="s">
        <v>51</v>
      </c>
      <c r="R103" s="96">
        <v>1</v>
      </c>
      <c r="S103" s="96" t="s">
        <v>48</v>
      </c>
      <c r="T103" s="96" t="s">
        <v>48</v>
      </c>
      <c r="U103" s="126">
        <v>49600</v>
      </c>
      <c r="V103" s="126">
        <v>49600</v>
      </c>
      <c r="W103" s="126">
        <v>49600</v>
      </c>
      <c r="X103" s="126">
        <v>148800</v>
      </c>
      <c r="Y103" s="126">
        <v>297600</v>
      </c>
      <c r="Z103" s="126">
        <v>49600</v>
      </c>
      <c r="AA103" s="127">
        <v>0</v>
      </c>
      <c r="AB103" s="98" t="s">
        <v>53</v>
      </c>
      <c r="AC103" s="114">
        <v>670501</v>
      </c>
      <c r="AD103" s="102" t="s">
        <v>54</v>
      </c>
      <c r="AE103" s="126">
        <v>7832.49</v>
      </c>
      <c r="AF103" s="126">
        <v>4766.1000000000004</v>
      </c>
      <c r="AG103" s="126">
        <v>7194.24</v>
      </c>
      <c r="AH103" s="126">
        <v>2164.52</v>
      </c>
      <c r="AI103" s="126">
        <v>5373.13</v>
      </c>
      <c r="AJ103" s="126">
        <v>2743.8</v>
      </c>
      <c r="AK103" s="126">
        <v>4686.3100000000004</v>
      </c>
      <c r="AL103" s="126">
        <v>12948.93</v>
      </c>
      <c r="AM103" s="126">
        <v>1890.48</v>
      </c>
      <c r="AN103" s="126" t="s">
        <v>246</v>
      </c>
      <c r="AO103" s="126" t="s">
        <v>246</v>
      </c>
      <c r="AP103" s="126" t="s">
        <v>246</v>
      </c>
      <c r="AQ103" s="126" t="s">
        <v>246</v>
      </c>
      <c r="AR103" s="103"/>
      <c r="AS103" s="100"/>
      <c r="AT103" s="104" t="s">
        <v>55</v>
      </c>
    </row>
    <row r="104" spans="1:46" ht="30" x14ac:dyDescent="0.25">
      <c r="A104" s="129" t="s">
        <v>692</v>
      </c>
      <c r="B104" s="92" t="s">
        <v>1187</v>
      </c>
      <c r="C104" s="93" t="s">
        <v>44</v>
      </c>
      <c r="D104" s="94" t="s">
        <v>243</v>
      </c>
      <c r="E104" s="105" t="s">
        <v>255</v>
      </c>
      <c r="F104" s="94" t="s">
        <v>245</v>
      </c>
      <c r="G104" s="96">
        <v>36</v>
      </c>
      <c r="H104" s="96" t="s">
        <v>47</v>
      </c>
      <c r="I104" s="96">
        <v>2024</v>
      </c>
      <c r="J104" s="96">
        <v>2024</v>
      </c>
      <c r="K104" s="97"/>
      <c r="L104" s="96" t="s">
        <v>48</v>
      </c>
      <c r="M104" s="97"/>
      <c r="N104" s="96" t="s">
        <v>48</v>
      </c>
      <c r="O104" s="98" t="s">
        <v>49</v>
      </c>
      <c r="P104" s="96" t="s">
        <v>77</v>
      </c>
      <c r="Q104" s="96" t="s">
        <v>51</v>
      </c>
      <c r="R104" s="96">
        <v>1</v>
      </c>
      <c r="S104" s="96" t="s">
        <v>48</v>
      </c>
      <c r="T104" s="96" t="s">
        <v>48</v>
      </c>
      <c r="U104" s="126">
        <v>81840</v>
      </c>
      <c r="V104" s="126">
        <v>81840</v>
      </c>
      <c r="W104" s="126">
        <v>81840</v>
      </c>
      <c r="X104" s="126" t="s">
        <v>246</v>
      </c>
      <c r="Y104" s="126">
        <v>245520</v>
      </c>
      <c r="Z104" s="126">
        <v>81840</v>
      </c>
      <c r="AA104" s="127">
        <v>0</v>
      </c>
      <c r="AB104" s="98" t="s">
        <v>53</v>
      </c>
      <c r="AC104" s="114">
        <v>670501</v>
      </c>
      <c r="AD104" s="102" t="s">
        <v>54</v>
      </c>
      <c r="AE104" s="126">
        <v>12923.61</v>
      </c>
      <c r="AF104" s="126">
        <v>7864.06</v>
      </c>
      <c r="AG104" s="126">
        <v>11870.49</v>
      </c>
      <c r="AH104" s="126">
        <v>3571.45</v>
      </c>
      <c r="AI104" s="126">
        <v>8865.67</v>
      </c>
      <c r="AJ104" s="126">
        <v>4527.2700000000004</v>
      </c>
      <c r="AK104" s="126">
        <v>7732.42</v>
      </c>
      <c r="AL104" s="126">
        <v>21365.74</v>
      </c>
      <c r="AM104" s="126">
        <v>3119.3</v>
      </c>
      <c r="AN104" s="126" t="s">
        <v>246</v>
      </c>
      <c r="AO104" s="126" t="s">
        <v>246</v>
      </c>
      <c r="AP104" s="126" t="s">
        <v>246</v>
      </c>
      <c r="AQ104" s="126" t="s">
        <v>246</v>
      </c>
      <c r="AR104" s="103"/>
      <c r="AS104" s="100"/>
      <c r="AT104" s="104" t="s">
        <v>55</v>
      </c>
    </row>
    <row r="105" spans="1:46" ht="30" x14ac:dyDescent="0.25">
      <c r="A105" s="91" t="s">
        <v>693</v>
      </c>
      <c r="B105" s="92" t="s">
        <v>1188</v>
      </c>
      <c r="C105" s="93" t="s">
        <v>44</v>
      </c>
      <c r="D105" s="94" t="s">
        <v>243</v>
      </c>
      <c r="E105" s="105" t="s">
        <v>256</v>
      </c>
      <c r="F105" s="94" t="s">
        <v>245</v>
      </c>
      <c r="G105" s="96">
        <v>72</v>
      </c>
      <c r="H105" s="96" t="s">
        <v>47</v>
      </c>
      <c r="I105" s="96">
        <v>2024</v>
      </c>
      <c r="J105" s="96">
        <v>2024</v>
      </c>
      <c r="K105" s="97"/>
      <c r="L105" s="96" t="s">
        <v>48</v>
      </c>
      <c r="M105" s="97"/>
      <c r="N105" s="96" t="s">
        <v>48</v>
      </c>
      <c r="O105" s="98" t="s">
        <v>49</v>
      </c>
      <c r="P105" s="96" t="s">
        <v>50</v>
      </c>
      <c r="Q105" s="125" t="s">
        <v>51</v>
      </c>
      <c r="R105" s="96">
        <v>1</v>
      </c>
      <c r="S105" s="96" t="s">
        <v>48</v>
      </c>
      <c r="T105" s="96" t="s">
        <v>48</v>
      </c>
      <c r="U105" s="126">
        <v>103775.17</v>
      </c>
      <c r="V105" s="126">
        <v>103775.17</v>
      </c>
      <c r="W105" s="126">
        <v>103775.17</v>
      </c>
      <c r="X105" s="126">
        <v>311325.52</v>
      </c>
      <c r="Y105" s="126">
        <v>622651.03</v>
      </c>
      <c r="Z105" s="126">
        <v>103775.17</v>
      </c>
      <c r="AA105" s="127">
        <v>0</v>
      </c>
      <c r="AB105" s="98" t="s">
        <v>53</v>
      </c>
      <c r="AC105" s="114">
        <v>670501</v>
      </c>
      <c r="AD105" s="102" t="s">
        <v>54</v>
      </c>
      <c r="AE105" s="126">
        <v>16333.79</v>
      </c>
      <c r="AF105" s="126">
        <v>11758.62</v>
      </c>
      <c r="AG105" s="126">
        <v>13084.14</v>
      </c>
      <c r="AH105" s="126">
        <v>3548.97</v>
      </c>
      <c r="AI105" s="126">
        <v>9962.76</v>
      </c>
      <c r="AJ105" s="126">
        <v>6969.66</v>
      </c>
      <c r="AK105" s="126">
        <v>9748.9699999999993</v>
      </c>
      <c r="AL105" s="126">
        <v>32368.28</v>
      </c>
      <c r="AM105" s="126" t="s">
        <v>246</v>
      </c>
      <c r="AN105" s="126" t="s">
        <v>246</v>
      </c>
      <c r="AO105" s="126" t="s">
        <v>246</v>
      </c>
      <c r="AP105" s="126" t="s">
        <v>246</v>
      </c>
      <c r="AQ105" s="126" t="s">
        <v>246</v>
      </c>
      <c r="AR105" s="103"/>
      <c r="AS105" s="100"/>
      <c r="AT105" s="104" t="s">
        <v>55</v>
      </c>
    </row>
    <row r="106" spans="1:46" ht="30" x14ac:dyDescent="0.25">
      <c r="A106" s="129" t="s">
        <v>694</v>
      </c>
      <c r="B106" s="92" t="s">
        <v>1189</v>
      </c>
      <c r="C106" s="93" t="s">
        <v>44</v>
      </c>
      <c r="D106" s="94" t="s">
        <v>243</v>
      </c>
      <c r="E106" s="105" t="s">
        <v>257</v>
      </c>
      <c r="F106" s="94" t="s">
        <v>245</v>
      </c>
      <c r="G106" s="96">
        <v>72</v>
      </c>
      <c r="H106" s="96" t="s">
        <v>48</v>
      </c>
      <c r="I106" s="96">
        <v>2024</v>
      </c>
      <c r="J106" s="96">
        <v>2024</v>
      </c>
      <c r="K106" s="97"/>
      <c r="L106" s="96" t="s">
        <v>48</v>
      </c>
      <c r="M106" s="97"/>
      <c r="N106" s="96" t="s">
        <v>48</v>
      </c>
      <c r="O106" s="98" t="s">
        <v>49</v>
      </c>
      <c r="P106" s="96" t="s">
        <v>50</v>
      </c>
      <c r="Q106" s="96" t="s">
        <v>51</v>
      </c>
      <c r="R106" s="96">
        <v>1</v>
      </c>
      <c r="S106" s="96" t="s">
        <v>48</v>
      </c>
      <c r="T106" s="96" t="s">
        <v>48</v>
      </c>
      <c r="U106" s="126">
        <v>165333.32999999999</v>
      </c>
      <c r="V106" s="126">
        <v>165333.32999999999</v>
      </c>
      <c r="W106" s="126">
        <v>165333.32999999999</v>
      </c>
      <c r="X106" s="126">
        <v>496000</v>
      </c>
      <c r="Y106" s="126">
        <v>992000</v>
      </c>
      <c r="Z106" s="126">
        <v>165333.32999999999</v>
      </c>
      <c r="AA106" s="127">
        <v>0</v>
      </c>
      <c r="AB106" s="98" t="s">
        <v>53</v>
      </c>
      <c r="AC106" s="114">
        <v>670501</v>
      </c>
      <c r="AD106" s="102" t="s">
        <v>54</v>
      </c>
      <c r="AE106" s="126">
        <v>17090.400000000001</v>
      </c>
      <c r="AF106" s="126">
        <v>10399.56</v>
      </c>
      <c r="AG106" s="126">
        <v>15697.74</v>
      </c>
      <c r="AH106" s="126">
        <v>4722.9399999999996</v>
      </c>
      <c r="AI106" s="126">
        <v>11724.1</v>
      </c>
      <c r="AJ106" s="126">
        <v>5986.94</v>
      </c>
      <c r="AK106" s="126">
        <v>10225.48</v>
      </c>
      <c r="AL106" s="126">
        <v>28254.41</v>
      </c>
      <c r="AM106" s="126">
        <v>4125.01</v>
      </c>
      <c r="AN106" s="126">
        <v>21775.5</v>
      </c>
      <c r="AO106" s="126">
        <v>20360.13</v>
      </c>
      <c r="AP106" s="126">
        <v>11519.75</v>
      </c>
      <c r="AQ106" s="126">
        <v>3451.38</v>
      </c>
      <c r="AR106" s="103"/>
      <c r="AS106" s="100"/>
      <c r="AT106" s="104" t="s">
        <v>55</v>
      </c>
    </row>
    <row r="107" spans="1:46" ht="30" x14ac:dyDescent="0.25">
      <c r="A107" s="129" t="s">
        <v>695</v>
      </c>
      <c r="B107" s="92" t="s">
        <v>1190</v>
      </c>
      <c r="C107" s="93" t="s">
        <v>44</v>
      </c>
      <c r="D107" s="94" t="s">
        <v>243</v>
      </c>
      <c r="E107" s="105" t="s">
        <v>258</v>
      </c>
      <c r="F107" s="94" t="s">
        <v>245</v>
      </c>
      <c r="G107" s="96">
        <v>36</v>
      </c>
      <c r="H107" s="96" t="s">
        <v>47</v>
      </c>
      <c r="I107" s="96">
        <v>2024</v>
      </c>
      <c r="J107" s="96">
        <v>2025</v>
      </c>
      <c r="K107" s="97"/>
      <c r="L107" s="96" t="s">
        <v>48</v>
      </c>
      <c r="M107" s="97"/>
      <c r="N107" s="96" t="s">
        <v>48</v>
      </c>
      <c r="O107" s="98" t="s">
        <v>49</v>
      </c>
      <c r="P107" s="96" t="s">
        <v>77</v>
      </c>
      <c r="Q107" s="96" t="s">
        <v>51</v>
      </c>
      <c r="R107" s="96">
        <v>1</v>
      </c>
      <c r="S107" s="96" t="s">
        <v>48</v>
      </c>
      <c r="T107" s="96" t="s">
        <v>48</v>
      </c>
      <c r="U107" s="126" t="s">
        <v>246</v>
      </c>
      <c r="V107" s="126">
        <v>79697.279999999999</v>
      </c>
      <c r="W107" s="126">
        <v>79697.279999999999</v>
      </c>
      <c r="X107" s="126">
        <v>79697.279999999999</v>
      </c>
      <c r="Y107" s="126">
        <v>239091.84</v>
      </c>
      <c r="Z107" s="126">
        <v>79697.279999999999</v>
      </c>
      <c r="AA107" s="127">
        <v>0</v>
      </c>
      <c r="AB107" s="98" t="s">
        <v>53</v>
      </c>
      <c r="AC107" s="114">
        <v>670501</v>
      </c>
      <c r="AD107" s="102" t="s">
        <v>54</v>
      </c>
      <c r="AE107" s="126" t="s">
        <v>246</v>
      </c>
      <c r="AF107" s="126" t="s">
        <v>246</v>
      </c>
      <c r="AG107" s="126" t="s">
        <v>246</v>
      </c>
      <c r="AH107" s="126" t="s">
        <v>246</v>
      </c>
      <c r="AI107" s="126" t="s">
        <v>246</v>
      </c>
      <c r="AJ107" s="126" t="s">
        <v>246</v>
      </c>
      <c r="AK107" s="126" t="s">
        <v>246</v>
      </c>
      <c r="AL107" s="126" t="s">
        <v>246</v>
      </c>
      <c r="AM107" s="126">
        <v>79697.279999999999</v>
      </c>
      <c r="AN107" s="126" t="s">
        <v>246</v>
      </c>
      <c r="AO107" s="126" t="s">
        <v>246</v>
      </c>
      <c r="AP107" s="126" t="s">
        <v>246</v>
      </c>
      <c r="AQ107" s="126" t="s">
        <v>246</v>
      </c>
      <c r="AR107" s="103"/>
      <c r="AS107" s="100"/>
      <c r="AT107" s="104" t="s">
        <v>55</v>
      </c>
    </row>
    <row r="108" spans="1:46" ht="30" x14ac:dyDescent="0.25">
      <c r="A108" s="91" t="s">
        <v>696</v>
      </c>
      <c r="B108" s="92" t="s">
        <v>1191</v>
      </c>
      <c r="C108" s="93" t="s">
        <v>44</v>
      </c>
      <c r="D108" s="94" t="s">
        <v>243</v>
      </c>
      <c r="E108" s="128" t="s">
        <v>259</v>
      </c>
      <c r="F108" s="94" t="s">
        <v>245</v>
      </c>
      <c r="G108" s="96">
        <v>36</v>
      </c>
      <c r="H108" s="96" t="s">
        <v>48</v>
      </c>
      <c r="I108" s="96">
        <v>2024</v>
      </c>
      <c r="J108" s="96">
        <v>2024</v>
      </c>
      <c r="K108" s="97"/>
      <c r="L108" s="96" t="s">
        <v>48</v>
      </c>
      <c r="M108" s="97"/>
      <c r="N108" s="96" t="s">
        <v>48</v>
      </c>
      <c r="O108" s="98" t="s">
        <v>49</v>
      </c>
      <c r="P108" s="96" t="s">
        <v>77</v>
      </c>
      <c r="Q108" s="125" t="s">
        <v>51</v>
      </c>
      <c r="R108" s="96">
        <v>1</v>
      </c>
      <c r="S108" s="96" t="s">
        <v>48</v>
      </c>
      <c r="T108" s="96" t="s">
        <v>48</v>
      </c>
      <c r="U108" s="126">
        <v>86800</v>
      </c>
      <c r="V108" s="126">
        <v>86800</v>
      </c>
      <c r="W108" s="126">
        <v>86800</v>
      </c>
      <c r="X108" s="126" t="s">
        <v>246</v>
      </c>
      <c r="Y108" s="126">
        <v>260400</v>
      </c>
      <c r="Z108" s="126">
        <v>86800</v>
      </c>
      <c r="AA108" s="127">
        <v>0</v>
      </c>
      <c r="AB108" s="98" t="s">
        <v>53</v>
      </c>
      <c r="AC108" s="114">
        <v>670501</v>
      </c>
      <c r="AD108" s="102" t="s">
        <v>54</v>
      </c>
      <c r="AE108" s="126">
        <v>14841.45</v>
      </c>
      <c r="AF108" s="126">
        <v>8052.5</v>
      </c>
      <c r="AG108" s="126">
        <v>13042.49</v>
      </c>
      <c r="AH108" s="126">
        <v>4454.58</v>
      </c>
      <c r="AI108" s="126">
        <v>10172.709999999999</v>
      </c>
      <c r="AJ108" s="126">
        <v>5118.4799999999996</v>
      </c>
      <c r="AK108" s="126">
        <v>9487.39</v>
      </c>
      <c r="AL108" s="126">
        <v>21630.400000000001</v>
      </c>
      <c r="AM108" s="126" t="s">
        <v>246</v>
      </c>
      <c r="AN108" s="126" t="s">
        <v>246</v>
      </c>
      <c r="AO108" s="126" t="s">
        <v>246</v>
      </c>
      <c r="AP108" s="126" t="s">
        <v>246</v>
      </c>
      <c r="AQ108" s="126" t="s">
        <v>246</v>
      </c>
      <c r="AR108" s="103"/>
      <c r="AS108" s="100"/>
      <c r="AT108" s="104" t="s">
        <v>55</v>
      </c>
    </row>
    <row r="109" spans="1:46" ht="30" x14ac:dyDescent="0.25">
      <c r="A109" s="91" t="s">
        <v>697</v>
      </c>
      <c r="B109" s="92" t="s">
        <v>1192</v>
      </c>
      <c r="C109" s="93" t="s">
        <v>44</v>
      </c>
      <c r="D109" s="94" t="s">
        <v>243</v>
      </c>
      <c r="E109" s="105" t="s">
        <v>260</v>
      </c>
      <c r="F109" s="94" t="s">
        <v>245</v>
      </c>
      <c r="G109" s="96">
        <v>24</v>
      </c>
      <c r="H109" s="96" t="s">
        <v>47</v>
      </c>
      <c r="I109" s="96">
        <v>2024</v>
      </c>
      <c r="J109" s="96">
        <v>2025</v>
      </c>
      <c r="K109" s="97"/>
      <c r="L109" s="96" t="s">
        <v>48</v>
      </c>
      <c r="M109" s="97"/>
      <c r="N109" s="96" t="s">
        <v>48</v>
      </c>
      <c r="O109" s="98" t="s">
        <v>49</v>
      </c>
      <c r="P109" s="96" t="s">
        <v>77</v>
      </c>
      <c r="Q109" s="125" t="s">
        <v>51</v>
      </c>
      <c r="R109" s="96">
        <v>1</v>
      </c>
      <c r="S109" s="96" t="s">
        <v>48</v>
      </c>
      <c r="T109" s="96" t="s">
        <v>48</v>
      </c>
      <c r="U109" s="126" t="s">
        <v>246</v>
      </c>
      <c r="V109" s="126">
        <v>11160</v>
      </c>
      <c r="W109" s="126">
        <v>11160</v>
      </c>
      <c r="X109" s="126" t="s">
        <v>246</v>
      </c>
      <c r="Y109" s="126">
        <v>22320</v>
      </c>
      <c r="Z109" s="126">
        <v>11160</v>
      </c>
      <c r="AA109" s="127">
        <v>0</v>
      </c>
      <c r="AB109" s="98" t="s">
        <v>53</v>
      </c>
      <c r="AC109" s="114">
        <v>670501</v>
      </c>
      <c r="AD109" s="102" t="s">
        <v>54</v>
      </c>
      <c r="AE109" s="99"/>
      <c r="AF109" s="99"/>
      <c r="AG109" s="99"/>
      <c r="AH109" s="99"/>
      <c r="AI109" s="99"/>
      <c r="AJ109" s="99"/>
      <c r="AK109" s="99"/>
      <c r="AL109" s="99"/>
      <c r="AM109" s="126">
        <v>11160</v>
      </c>
      <c r="AN109" s="99"/>
      <c r="AO109" s="99"/>
      <c r="AP109" s="99"/>
      <c r="AQ109" s="99"/>
      <c r="AR109" s="103"/>
      <c r="AS109" s="100"/>
      <c r="AT109" s="104" t="s">
        <v>55</v>
      </c>
    </row>
    <row r="110" spans="1:46" ht="30" x14ac:dyDescent="0.25">
      <c r="A110" s="91" t="s">
        <v>698</v>
      </c>
      <c r="B110" s="92" t="s">
        <v>1193</v>
      </c>
      <c r="C110" s="93" t="s">
        <v>44</v>
      </c>
      <c r="D110" s="94" t="s">
        <v>243</v>
      </c>
      <c r="E110" s="105" t="s">
        <v>261</v>
      </c>
      <c r="F110" s="94" t="s">
        <v>245</v>
      </c>
      <c r="G110" s="96">
        <v>36</v>
      </c>
      <c r="H110" s="96" t="s">
        <v>47</v>
      </c>
      <c r="I110" s="96">
        <v>2024</v>
      </c>
      <c r="J110" s="96">
        <v>2024</v>
      </c>
      <c r="K110" s="97"/>
      <c r="L110" s="96" t="s">
        <v>48</v>
      </c>
      <c r="M110" s="97"/>
      <c r="N110" s="96" t="s">
        <v>48</v>
      </c>
      <c r="O110" s="98" t="s">
        <v>49</v>
      </c>
      <c r="P110" s="96" t="s">
        <v>50</v>
      </c>
      <c r="Q110" s="96" t="s">
        <v>51</v>
      </c>
      <c r="R110" s="96">
        <v>1</v>
      </c>
      <c r="S110" s="96" t="s">
        <v>48</v>
      </c>
      <c r="T110" s="96" t="s">
        <v>48</v>
      </c>
      <c r="U110" s="126">
        <v>95480</v>
      </c>
      <c r="V110" s="126">
        <v>95480</v>
      </c>
      <c r="W110" s="126">
        <v>95480</v>
      </c>
      <c r="X110" s="126" t="s">
        <v>246</v>
      </c>
      <c r="Y110" s="126">
        <v>286440</v>
      </c>
      <c r="Z110" s="126">
        <v>95480</v>
      </c>
      <c r="AA110" s="127">
        <v>0</v>
      </c>
      <c r="AB110" s="98" t="s">
        <v>53</v>
      </c>
      <c r="AC110" s="114">
        <v>670501</v>
      </c>
      <c r="AD110" s="102" t="s">
        <v>54</v>
      </c>
      <c r="AE110" s="126">
        <v>9869.7099999999991</v>
      </c>
      <c r="AF110" s="126">
        <v>6005.75</v>
      </c>
      <c r="AG110" s="126">
        <v>9065.44</v>
      </c>
      <c r="AH110" s="126">
        <v>2727.5</v>
      </c>
      <c r="AI110" s="126">
        <v>6770.67</v>
      </c>
      <c r="AJ110" s="126">
        <v>3457.46</v>
      </c>
      <c r="AK110" s="126">
        <v>5905.21</v>
      </c>
      <c r="AL110" s="126">
        <v>16316.92</v>
      </c>
      <c r="AM110" s="126">
        <v>2382.19</v>
      </c>
      <c r="AN110" s="126">
        <v>12575.35</v>
      </c>
      <c r="AO110" s="126">
        <v>11757.97</v>
      </c>
      <c r="AP110" s="126">
        <v>6652.65</v>
      </c>
      <c r="AQ110" s="126">
        <v>1993.17</v>
      </c>
      <c r="AR110" s="103"/>
      <c r="AS110" s="100"/>
      <c r="AT110" s="104" t="s">
        <v>55</v>
      </c>
    </row>
    <row r="111" spans="1:46" ht="30" x14ac:dyDescent="0.25">
      <c r="A111" s="91" t="s">
        <v>699</v>
      </c>
      <c r="B111" s="92" t="s">
        <v>1194</v>
      </c>
      <c r="C111" s="93" t="s">
        <v>44</v>
      </c>
      <c r="D111" s="94" t="s">
        <v>243</v>
      </c>
      <c r="E111" s="105" t="s">
        <v>262</v>
      </c>
      <c r="F111" s="94" t="s">
        <v>245</v>
      </c>
      <c r="G111" s="96">
        <v>36</v>
      </c>
      <c r="H111" s="96" t="s">
        <v>47</v>
      </c>
      <c r="I111" s="96">
        <v>2024</v>
      </c>
      <c r="J111" s="96">
        <v>2024</v>
      </c>
      <c r="K111" s="97"/>
      <c r="L111" s="96" t="s">
        <v>48</v>
      </c>
      <c r="M111" s="97"/>
      <c r="N111" s="96" t="s">
        <v>48</v>
      </c>
      <c r="O111" s="98" t="s">
        <v>49</v>
      </c>
      <c r="P111" s="96" t="s">
        <v>77</v>
      </c>
      <c r="Q111" s="96" t="s">
        <v>51</v>
      </c>
      <c r="R111" s="96">
        <v>1</v>
      </c>
      <c r="S111" s="96" t="s">
        <v>48</v>
      </c>
      <c r="T111" s="96" t="s">
        <v>48</v>
      </c>
      <c r="U111" s="126">
        <v>66133.33</v>
      </c>
      <c r="V111" s="126">
        <v>66133.33</v>
      </c>
      <c r="W111" s="126">
        <v>66133.33</v>
      </c>
      <c r="X111" s="126" t="s">
        <v>246</v>
      </c>
      <c r="Y111" s="126">
        <v>198400</v>
      </c>
      <c r="Z111" s="126">
        <v>66133.33</v>
      </c>
      <c r="AA111" s="127">
        <v>0</v>
      </c>
      <c r="AB111" s="98" t="s">
        <v>53</v>
      </c>
      <c r="AC111" s="114">
        <v>670501</v>
      </c>
      <c r="AD111" s="102" t="s">
        <v>54</v>
      </c>
      <c r="AE111" s="126">
        <v>6239.3</v>
      </c>
      <c r="AF111" s="126">
        <v>4491.6400000000003</v>
      </c>
      <c r="AG111" s="126">
        <v>4997.97</v>
      </c>
      <c r="AH111" s="126">
        <v>1355.66</v>
      </c>
      <c r="AI111" s="126">
        <v>3805.65</v>
      </c>
      <c r="AJ111" s="126">
        <v>2662.32</v>
      </c>
      <c r="AK111" s="126">
        <v>3723.98</v>
      </c>
      <c r="AL111" s="126">
        <v>12364.27</v>
      </c>
      <c r="AM111" s="126">
        <v>228.67</v>
      </c>
      <c r="AN111" s="126">
        <v>10012.280000000001</v>
      </c>
      <c r="AO111" s="126">
        <v>10420.61</v>
      </c>
      <c r="AP111" s="126">
        <v>5585.97</v>
      </c>
      <c r="AQ111" s="126">
        <v>245</v>
      </c>
      <c r="AR111" s="103"/>
      <c r="AS111" s="100"/>
      <c r="AT111" s="104" t="s">
        <v>55</v>
      </c>
    </row>
    <row r="112" spans="1:46" ht="30" x14ac:dyDescent="0.25">
      <c r="A112" s="91" t="s">
        <v>700</v>
      </c>
      <c r="B112" s="92" t="s">
        <v>1195</v>
      </c>
      <c r="C112" s="93" t="s">
        <v>44</v>
      </c>
      <c r="D112" s="94" t="s">
        <v>243</v>
      </c>
      <c r="E112" s="105" t="s">
        <v>263</v>
      </c>
      <c r="F112" s="94" t="s">
        <v>245</v>
      </c>
      <c r="G112" s="96">
        <v>24</v>
      </c>
      <c r="H112" s="96" t="s">
        <v>48</v>
      </c>
      <c r="I112" s="96">
        <v>2024</v>
      </c>
      <c r="J112" s="96">
        <v>2024</v>
      </c>
      <c r="K112" s="97"/>
      <c r="L112" s="96" t="s">
        <v>48</v>
      </c>
      <c r="M112" s="97"/>
      <c r="N112" s="96" t="s">
        <v>48</v>
      </c>
      <c r="O112" s="98" t="s">
        <v>49</v>
      </c>
      <c r="P112" s="96" t="s">
        <v>50</v>
      </c>
      <c r="Q112" s="96" t="s">
        <v>51</v>
      </c>
      <c r="R112" s="96">
        <v>1</v>
      </c>
      <c r="S112" s="96" t="s">
        <v>48</v>
      </c>
      <c r="T112" s="96" t="s">
        <v>48</v>
      </c>
      <c r="U112" s="126">
        <v>218444.95</v>
      </c>
      <c r="V112" s="126">
        <v>299220.53000000003</v>
      </c>
      <c r="W112" s="99"/>
      <c r="X112" s="126" t="s">
        <v>246</v>
      </c>
      <c r="Y112" s="126">
        <v>517665.48</v>
      </c>
      <c r="Z112" s="130">
        <f>Y112/2</f>
        <v>258832.74</v>
      </c>
      <c r="AA112" s="127">
        <v>0</v>
      </c>
      <c r="AB112" s="98" t="s">
        <v>53</v>
      </c>
      <c r="AC112" s="114">
        <v>670501</v>
      </c>
      <c r="AD112" s="102" t="s">
        <v>54</v>
      </c>
      <c r="AE112" s="126">
        <v>0</v>
      </c>
      <c r="AF112" s="126">
        <v>12913.95</v>
      </c>
      <c r="AG112" s="126">
        <v>34886.94</v>
      </c>
      <c r="AH112" s="126">
        <v>0</v>
      </c>
      <c r="AI112" s="126">
        <v>18953.310000000001</v>
      </c>
      <c r="AJ112" s="126">
        <v>11950.22</v>
      </c>
      <c r="AK112" s="126">
        <v>9123.2900000000009</v>
      </c>
      <c r="AL112" s="126">
        <v>23964.7</v>
      </c>
      <c r="AM112" s="126">
        <v>0</v>
      </c>
      <c r="AN112" s="126">
        <v>38998.85</v>
      </c>
      <c r="AO112" s="126">
        <v>38420.61</v>
      </c>
      <c r="AP112" s="126">
        <v>29233.07</v>
      </c>
      <c r="AQ112" s="126">
        <v>0</v>
      </c>
      <c r="AR112" s="103"/>
      <c r="AS112" s="100"/>
      <c r="AT112" s="104" t="s">
        <v>70</v>
      </c>
    </row>
    <row r="113" spans="1:46" ht="30" x14ac:dyDescent="0.25">
      <c r="A113" s="91" t="s">
        <v>701</v>
      </c>
      <c r="B113" s="92" t="s">
        <v>1196</v>
      </c>
      <c r="C113" s="93" t="s">
        <v>44</v>
      </c>
      <c r="D113" s="94" t="s">
        <v>243</v>
      </c>
      <c r="E113" s="105" t="s">
        <v>264</v>
      </c>
      <c r="F113" s="94" t="s">
        <v>245</v>
      </c>
      <c r="G113" s="96">
        <v>36</v>
      </c>
      <c r="H113" s="96" t="s">
        <v>48</v>
      </c>
      <c r="I113" s="96">
        <v>2024</v>
      </c>
      <c r="J113" s="96">
        <v>2024</v>
      </c>
      <c r="K113" s="97"/>
      <c r="L113" s="96" t="s">
        <v>48</v>
      </c>
      <c r="M113" s="97"/>
      <c r="N113" s="96" t="s">
        <v>48</v>
      </c>
      <c r="O113" s="98" t="s">
        <v>49</v>
      </c>
      <c r="P113" s="96" t="s">
        <v>50</v>
      </c>
      <c r="Q113" s="96" t="s">
        <v>51</v>
      </c>
      <c r="R113" s="96">
        <v>1</v>
      </c>
      <c r="S113" s="96" t="s">
        <v>48</v>
      </c>
      <c r="T113" s="96" t="s">
        <v>48</v>
      </c>
      <c r="U113" s="126">
        <v>11500</v>
      </c>
      <c r="V113" s="126">
        <v>9250</v>
      </c>
      <c r="W113" s="126">
        <v>9250</v>
      </c>
      <c r="X113" s="126" t="s">
        <v>246</v>
      </c>
      <c r="Y113" s="126">
        <v>30000</v>
      </c>
      <c r="Z113" s="126">
        <v>11500</v>
      </c>
      <c r="AA113" s="127">
        <v>0</v>
      </c>
      <c r="AB113" s="98" t="s">
        <v>53</v>
      </c>
      <c r="AC113" s="114">
        <v>670501</v>
      </c>
      <c r="AD113" s="102" t="s">
        <v>54</v>
      </c>
      <c r="AE113" s="126">
        <v>1150</v>
      </c>
      <c r="AF113" s="126">
        <v>1150</v>
      </c>
      <c r="AG113" s="126">
        <v>1150</v>
      </c>
      <c r="AH113" s="126">
        <v>1150</v>
      </c>
      <c r="AI113" s="126">
        <v>1150</v>
      </c>
      <c r="AJ113" s="126">
        <v>1150</v>
      </c>
      <c r="AK113" s="126">
        <v>1150</v>
      </c>
      <c r="AL113" s="126">
        <v>1150</v>
      </c>
      <c r="AM113" s="126">
        <v>1150</v>
      </c>
      <c r="AN113" s="99"/>
      <c r="AO113" s="99"/>
      <c r="AP113" s="99"/>
      <c r="AQ113" s="126">
        <v>1150</v>
      </c>
      <c r="AR113" s="103"/>
      <c r="AS113" s="100"/>
      <c r="AT113" s="104" t="s">
        <v>55</v>
      </c>
    </row>
    <row r="114" spans="1:46" ht="30" x14ac:dyDescent="0.25">
      <c r="A114" s="91" t="s">
        <v>702</v>
      </c>
      <c r="B114" s="92" t="s">
        <v>1197</v>
      </c>
      <c r="C114" s="93" t="s">
        <v>44</v>
      </c>
      <c r="D114" s="94" t="s">
        <v>243</v>
      </c>
      <c r="E114" s="105" t="s">
        <v>265</v>
      </c>
      <c r="F114" s="94" t="s">
        <v>245</v>
      </c>
      <c r="G114" s="96">
        <v>36</v>
      </c>
      <c r="H114" s="96" t="s">
        <v>48</v>
      </c>
      <c r="I114" s="96">
        <v>2024</v>
      </c>
      <c r="J114" s="96">
        <v>2024</v>
      </c>
      <c r="K114" s="97"/>
      <c r="L114" s="96" t="s">
        <v>48</v>
      </c>
      <c r="M114" s="97"/>
      <c r="N114" s="96" t="s">
        <v>48</v>
      </c>
      <c r="O114" s="98" t="s">
        <v>49</v>
      </c>
      <c r="P114" s="96" t="s">
        <v>50</v>
      </c>
      <c r="Q114" s="131" t="s">
        <v>51</v>
      </c>
      <c r="R114" s="96">
        <v>1</v>
      </c>
      <c r="S114" s="96" t="s">
        <v>48</v>
      </c>
      <c r="T114" s="96" t="s">
        <v>48</v>
      </c>
      <c r="U114" s="126">
        <v>99200</v>
      </c>
      <c r="V114" s="126">
        <v>99200</v>
      </c>
      <c r="W114" s="126">
        <v>99200</v>
      </c>
      <c r="X114" s="126" t="s">
        <v>246</v>
      </c>
      <c r="Y114" s="126">
        <v>297600</v>
      </c>
      <c r="Z114" s="126">
        <v>99200</v>
      </c>
      <c r="AA114" s="127">
        <v>0</v>
      </c>
      <c r="AB114" s="98" t="s">
        <v>53</v>
      </c>
      <c r="AC114" s="114">
        <v>670501</v>
      </c>
      <c r="AD114" s="102" t="s">
        <v>54</v>
      </c>
      <c r="AE114" s="126">
        <v>16961.66</v>
      </c>
      <c r="AF114" s="126">
        <v>9202.86</v>
      </c>
      <c r="AG114" s="126">
        <v>14905.7</v>
      </c>
      <c r="AH114" s="126">
        <v>5090.9399999999996</v>
      </c>
      <c r="AI114" s="126">
        <v>11625.96</v>
      </c>
      <c r="AJ114" s="126">
        <v>5849.69</v>
      </c>
      <c r="AK114" s="126">
        <v>10842.73</v>
      </c>
      <c r="AL114" s="126">
        <v>24720.45</v>
      </c>
      <c r="AM114" s="126" t="s">
        <v>246</v>
      </c>
      <c r="AN114" s="126" t="s">
        <v>246</v>
      </c>
      <c r="AO114" s="126" t="s">
        <v>246</v>
      </c>
      <c r="AP114" s="126" t="s">
        <v>246</v>
      </c>
      <c r="AQ114" s="126" t="s">
        <v>246</v>
      </c>
      <c r="AR114" s="103"/>
      <c r="AS114" s="100"/>
      <c r="AT114" s="104" t="s">
        <v>55</v>
      </c>
    </row>
    <row r="115" spans="1:46" ht="30" x14ac:dyDescent="0.25">
      <c r="A115" s="91" t="s">
        <v>703</v>
      </c>
      <c r="B115" s="92" t="s">
        <v>1198</v>
      </c>
      <c r="C115" s="93" t="s">
        <v>44</v>
      </c>
      <c r="D115" s="94" t="s">
        <v>243</v>
      </c>
      <c r="E115" s="105" t="s">
        <v>266</v>
      </c>
      <c r="F115" s="94" t="s">
        <v>245</v>
      </c>
      <c r="G115" s="96">
        <v>36</v>
      </c>
      <c r="H115" s="96" t="s">
        <v>48</v>
      </c>
      <c r="I115" s="96">
        <v>2024</v>
      </c>
      <c r="J115" s="96">
        <v>2024</v>
      </c>
      <c r="K115" s="97"/>
      <c r="L115" s="96" t="s">
        <v>48</v>
      </c>
      <c r="M115" s="97"/>
      <c r="N115" s="96" t="s">
        <v>48</v>
      </c>
      <c r="O115" s="98" t="s">
        <v>49</v>
      </c>
      <c r="P115" s="96" t="s">
        <v>50</v>
      </c>
      <c r="Q115" s="96" t="s">
        <v>51</v>
      </c>
      <c r="R115" s="96">
        <v>1</v>
      </c>
      <c r="S115" s="96" t="s">
        <v>48</v>
      </c>
      <c r="T115" s="96" t="s">
        <v>48</v>
      </c>
      <c r="U115" s="126">
        <v>289333.33</v>
      </c>
      <c r="V115" s="126">
        <v>289333.33</v>
      </c>
      <c r="W115" s="126">
        <v>289333.33</v>
      </c>
      <c r="X115" s="126" t="s">
        <v>246</v>
      </c>
      <c r="Y115" s="126">
        <v>868000</v>
      </c>
      <c r="Z115" s="126">
        <v>289333.33</v>
      </c>
      <c r="AA115" s="127">
        <v>0</v>
      </c>
      <c r="AB115" s="98" t="s">
        <v>53</v>
      </c>
      <c r="AC115" s="114">
        <v>670501</v>
      </c>
      <c r="AD115" s="102" t="s">
        <v>54</v>
      </c>
      <c r="AE115" s="126">
        <v>29908.2</v>
      </c>
      <c r="AF115" s="126">
        <v>18199.23</v>
      </c>
      <c r="AG115" s="126">
        <v>27471.040000000001</v>
      </c>
      <c r="AH115" s="126">
        <v>8265.15</v>
      </c>
      <c r="AI115" s="126">
        <v>20517.18</v>
      </c>
      <c r="AJ115" s="126">
        <v>10477.14</v>
      </c>
      <c r="AK115" s="126">
        <v>17894.59</v>
      </c>
      <c r="AL115" s="126">
        <v>49445.22</v>
      </c>
      <c r="AM115" s="126">
        <v>7218.76</v>
      </c>
      <c r="AN115" s="126">
        <v>38107.120000000003</v>
      </c>
      <c r="AO115" s="126">
        <v>35630.230000000003</v>
      </c>
      <c r="AP115" s="126">
        <v>20159.560000000001</v>
      </c>
      <c r="AQ115" s="126">
        <v>6039.92</v>
      </c>
      <c r="AR115" s="103"/>
      <c r="AS115" s="100"/>
      <c r="AT115" s="104" t="s">
        <v>55</v>
      </c>
    </row>
    <row r="116" spans="1:46" ht="30" x14ac:dyDescent="0.25">
      <c r="A116" s="132" t="s">
        <v>704</v>
      </c>
      <c r="B116" s="92" t="s">
        <v>1199</v>
      </c>
      <c r="C116" s="93" t="s">
        <v>44</v>
      </c>
      <c r="D116" s="94" t="s">
        <v>79</v>
      </c>
      <c r="E116" s="105" t="s">
        <v>267</v>
      </c>
      <c r="F116" s="106" t="s">
        <v>592</v>
      </c>
      <c r="G116" s="96">
        <v>12</v>
      </c>
      <c r="H116" s="96" t="s">
        <v>48</v>
      </c>
      <c r="I116" s="96">
        <v>2024</v>
      </c>
      <c r="J116" s="96">
        <v>2024</v>
      </c>
      <c r="K116" s="96" t="s">
        <v>219</v>
      </c>
      <c r="L116" s="102" t="s">
        <v>83</v>
      </c>
      <c r="M116" s="97"/>
      <c r="N116" s="96" t="s">
        <v>48</v>
      </c>
      <c r="O116" s="98" t="s">
        <v>49</v>
      </c>
      <c r="P116" s="96" t="s">
        <v>77</v>
      </c>
      <c r="Q116" s="96" t="s">
        <v>84</v>
      </c>
      <c r="R116" s="96">
        <v>1</v>
      </c>
      <c r="S116" s="96" t="s">
        <v>48</v>
      </c>
      <c r="T116" s="96" t="s">
        <v>48</v>
      </c>
      <c r="U116" s="126">
        <v>240900</v>
      </c>
      <c r="V116" s="126"/>
      <c r="W116" s="126"/>
      <c r="X116" s="126"/>
      <c r="Y116" s="126">
        <v>240900</v>
      </c>
      <c r="Z116" s="126">
        <v>237900</v>
      </c>
      <c r="AA116" s="114" t="s">
        <v>48</v>
      </c>
      <c r="AB116" s="122"/>
      <c r="AC116" s="114">
        <v>670501</v>
      </c>
      <c r="AD116" s="102" t="s">
        <v>54</v>
      </c>
      <c r="AE116" s="126">
        <v>143740</v>
      </c>
      <c r="AF116" s="99"/>
      <c r="AG116" s="99"/>
      <c r="AH116" s="99"/>
      <c r="AI116" s="126">
        <v>48580</v>
      </c>
      <c r="AJ116" s="99"/>
      <c r="AK116" s="99"/>
      <c r="AL116" s="126">
        <v>48580</v>
      </c>
      <c r="AM116" s="99"/>
      <c r="AN116" s="99"/>
      <c r="AO116" s="99"/>
      <c r="AP116" s="99"/>
      <c r="AQ116" s="99"/>
      <c r="AR116" s="103"/>
      <c r="AS116" s="100"/>
      <c r="AT116" s="104" t="s">
        <v>70</v>
      </c>
    </row>
    <row r="117" spans="1:46" ht="165" x14ac:dyDescent="0.25">
      <c r="A117" s="91" t="s">
        <v>705</v>
      </c>
      <c r="B117" s="92" t="s">
        <v>1200</v>
      </c>
      <c r="C117" s="93" t="s">
        <v>44</v>
      </c>
      <c r="D117" s="94" t="s">
        <v>45</v>
      </c>
      <c r="E117" s="105" t="s">
        <v>268</v>
      </c>
      <c r="F117" s="94" t="s">
        <v>57</v>
      </c>
      <c r="G117" s="96">
        <v>36</v>
      </c>
      <c r="H117" s="96" t="s">
        <v>48</v>
      </c>
      <c r="I117" s="96">
        <v>2024</v>
      </c>
      <c r="J117" s="96">
        <v>2024</v>
      </c>
      <c r="K117" s="97"/>
      <c r="L117" s="96" t="s">
        <v>48</v>
      </c>
      <c r="M117" s="97"/>
      <c r="N117" s="96" t="s">
        <v>48</v>
      </c>
      <c r="O117" s="98" t="s">
        <v>49</v>
      </c>
      <c r="P117" s="96" t="s">
        <v>50</v>
      </c>
      <c r="Q117" s="131" t="s">
        <v>51</v>
      </c>
      <c r="R117" s="96">
        <v>1</v>
      </c>
      <c r="S117" s="96" t="s">
        <v>48</v>
      </c>
      <c r="T117" s="96" t="s">
        <v>48</v>
      </c>
      <c r="U117" s="99">
        <v>700000</v>
      </c>
      <c r="V117" s="99">
        <v>80000</v>
      </c>
      <c r="W117" s="99">
        <v>80000</v>
      </c>
      <c r="X117" s="99"/>
      <c r="Y117" s="99">
        <v>860000</v>
      </c>
      <c r="Z117" s="99">
        <v>700000</v>
      </c>
      <c r="AA117" s="100"/>
      <c r="AB117" s="98" t="s">
        <v>53</v>
      </c>
      <c r="AC117" s="101">
        <v>670501</v>
      </c>
      <c r="AD117" s="102" t="s">
        <v>54</v>
      </c>
      <c r="AE117" s="99">
        <v>140978.88</v>
      </c>
      <c r="AF117" s="99">
        <v>68890.350000000006</v>
      </c>
      <c r="AG117" s="99">
        <v>65512.44</v>
      </c>
      <c r="AH117" s="99">
        <v>24062.95</v>
      </c>
      <c r="AI117" s="99">
        <v>67674.87</v>
      </c>
      <c r="AJ117" s="99">
        <v>41316.28</v>
      </c>
      <c r="AK117" s="99">
        <v>53042.07</v>
      </c>
      <c r="AL117" s="99">
        <v>238522.17</v>
      </c>
      <c r="AM117" s="99"/>
      <c r="AN117" s="99"/>
      <c r="AO117" s="99"/>
      <c r="AP117" s="99"/>
      <c r="AQ117" s="99"/>
      <c r="AR117" s="103"/>
      <c r="AS117" s="116" t="s">
        <v>590</v>
      </c>
      <c r="AT117" s="104" t="s">
        <v>55</v>
      </c>
    </row>
    <row r="118" spans="1:46" ht="75" x14ac:dyDescent="0.25">
      <c r="A118" s="133" t="s">
        <v>1337</v>
      </c>
      <c r="B118" s="100"/>
      <c r="C118" s="133" t="s">
        <v>44</v>
      </c>
      <c r="D118" s="94" t="s">
        <v>122</v>
      </c>
      <c r="E118" s="134" t="s">
        <v>1205</v>
      </c>
      <c r="F118" s="135" t="s">
        <v>189</v>
      </c>
      <c r="G118" s="97">
        <v>6</v>
      </c>
      <c r="H118" s="97" t="s">
        <v>47</v>
      </c>
      <c r="I118" s="97">
        <v>2024</v>
      </c>
      <c r="J118" s="97">
        <v>2024</v>
      </c>
      <c r="K118" s="97">
        <v>0</v>
      </c>
      <c r="L118" s="97" t="s">
        <v>48</v>
      </c>
      <c r="M118" s="97"/>
      <c r="N118" s="97" t="s">
        <v>47</v>
      </c>
      <c r="O118" s="122" t="s">
        <v>49</v>
      </c>
      <c r="P118" s="97" t="s">
        <v>50</v>
      </c>
      <c r="Q118" s="97" t="s">
        <v>539</v>
      </c>
      <c r="R118" s="97">
        <v>1</v>
      </c>
      <c r="S118" s="97" t="s">
        <v>47</v>
      </c>
      <c r="T118" s="97" t="s">
        <v>48</v>
      </c>
      <c r="U118" s="136">
        <v>186250</v>
      </c>
      <c r="V118" s="136"/>
      <c r="W118" s="136"/>
      <c r="X118" s="136"/>
      <c r="Y118" s="136">
        <v>186250</v>
      </c>
      <c r="Z118" s="136">
        <v>186250</v>
      </c>
      <c r="AA118" s="136"/>
      <c r="AB118" s="137"/>
      <c r="AC118" s="138">
        <v>670501</v>
      </c>
      <c r="AD118" s="139" t="s">
        <v>54</v>
      </c>
      <c r="AE118" s="140">
        <v>16702.28170776592</v>
      </c>
      <c r="AF118" s="140">
        <v>15522.282749355907</v>
      </c>
      <c r="AG118" s="140">
        <v>15976.791742730955</v>
      </c>
      <c r="AH118" s="140">
        <v>14814.037027972028</v>
      </c>
      <c r="AI118" s="140">
        <v>15543.222188075084</v>
      </c>
      <c r="AJ118" s="140">
        <v>15129.360340449024</v>
      </c>
      <c r="AK118" s="140">
        <v>15539.526993006994</v>
      </c>
      <c r="AL118" s="140">
        <v>20699.251039749721</v>
      </c>
      <c r="AM118" s="140">
        <v>52385.4</v>
      </c>
      <c r="AN118" s="100"/>
      <c r="AO118" s="100"/>
      <c r="AP118" s="100"/>
      <c r="AQ118" s="140">
        <v>3937.8462108943691</v>
      </c>
      <c r="AR118" s="141" t="s">
        <v>47</v>
      </c>
      <c r="AS118" s="142"/>
      <c r="AT118" s="104" t="s">
        <v>55</v>
      </c>
    </row>
    <row r="119" spans="1:46" ht="45" x14ac:dyDescent="0.25">
      <c r="A119" s="133" t="s">
        <v>1338</v>
      </c>
      <c r="B119" s="143"/>
      <c r="C119" s="133" t="s">
        <v>44</v>
      </c>
      <c r="D119" s="94" t="s">
        <v>122</v>
      </c>
      <c r="E119" s="144" t="s">
        <v>1310</v>
      </c>
      <c r="F119" s="145" t="s">
        <v>1307</v>
      </c>
      <c r="G119" s="143">
        <v>2</v>
      </c>
      <c r="H119" s="97" t="s">
        <v>47</v>
      </c>
      <c r="I119" s="143">
        <v>2024</v>
      </c>
      <c r="J119" s="143">
        <v>2024</v>
      </c>
      <c r="K119" s="146"/>
      <c r="L119" s="97" t="s">
        <v>48</v>
      </c>
      <c r="M119" s="143"/>
      <c r="N119" s="97" t="s">
        <v>48</v>
      </c>
      <c r="O119" s="122" t="s">
        <v>49</v>
      </c>
      <c r="P119" s="97" t="s">
        <v>50</v>
      </c>
      <c r="Q119" s="97" t="s">
        <v>499</v>
      </c>
      <c r="R119" s="97">
        <v>1</v>
      </c>
      <c r="S119" s="97" t="s">
        <v>47</v>
      </c>
      <c r="T119" s="97" t="s">
        <v>48</v>
      </c>
      <c r="U119" s="136">
        <v>499056</v>
      </c>
      <c r="V119" s="136"/>
      <c r="W119" s="136"/>
      <c r="X119" s="136"/>
      <c r="Y119" s="136"/>
      <c r="Z119" s="136"/>
      <c r="AA119" s="136"/>
      <c r="AB119" s="136"/>
      <c r="AC119" s="138">
        <v>670501</v>
      </c>
      <c r="AD119" s="139" t="s">
        <v>54</v>
      </c>
      <c r="AE119" s="136">
        <v>0</v>
      </c>
      <c r="AF119" s="136">
        <v>106560</v>
      </c>
      <c r="AG119" s="136">
        <v>106560</v>
      </c>
      <c r="AH119" s="136">
        <v>0</v>
      </c>
      <c r="AI119" s="136">
        <v>133200</v>
      </c>
      <c r="AJ119" s="136">
        <v>53280</v>
      </c>
      <c r="AK119" s="136">
        <v>99456</v>
      </c>
      <c r="AL119" s="136"/>
      <c r="AM119" s="136">
        <v>0</v>
      </c>
      <c r="AN119" s="136">
        <v>0</v>
      </c>
      <c r="AO119" s="136">
        <v>0</v>
      </c>
      <c r="AP119" s="136">
        <v>0</v>
      </c>
      <c r="AQ119" s="136">
        <v>0</v>
      </c>
      <c r="AR119" s="147" t="s">
        <v>47</v>
      </c>
      <c r="AS119" s="148"/>
      <c r="AT119" s="104" t="s">
        <v>55</v>
      </c>
    </row>
    <row r="120" spans="1:46" ht="45" x14ac:dyDescent="0.25">
      <c r="A120" s="133" t="s">
        <v>1339</v>
      </c>
      <c r="B120" s="149"/>
      <c r="C120" s="150" t="s">
        <v>44</v>
      </c>
      <c r="D120" s="151" t="s">
        <v>122</v>
      </c>
      <c r="E120" s="152" t="s">
        <v>1313</v>
      </c>
      <c r="F120" s="153" t="s">
        <v>207</v>
      </c>
      <c r="G120" s="143">
        <v>3</v>
      </c>
      <c r="H120" s="97" t="s">
        <v>47</v>
      </c>
      <c r="I120" s="143">
        <v>2024</v>
      </c>
      <c r="J120" s="154">
        <v>2024</v>
      </c>
      <c r="K120" s="143"/>
      <c r="L120" s="83" t="s">
        <v>48</v>
      </c>
      <c r="M120" s="143"/>
      <c r="N120" s="143" t="s">
        <v>48</v>
      </c>
      <c r="O120" s="155" t="s">
        <v>49</v>
      </c>
      <c r="P120" s="83" t="s">
        <v>50</v>
      </c>
      <c r="Q120" s="97" t="s">
        <v>536</v>
      </c>
      <c r="R120" s="143">
        <v>1</v>
      </c>
      <c r="S120" s="97" t="s">
        <v>47</v>
      </c>
      <c r="T120" s="97" t="s">
        <v>48</v>
      </c>
      <c r="U120" s="136">
        <v>266937.7</v>
      </c>
      <c r="V120" s="136"/>
      <c r="W120" s="136"/>
      <c r="X120" s="136"/>
      <c r="Y120" s="136">
        <v>266937.7</v>
      </c>
      <c r="Z120" s="136">
        <v>266937.7</v>
      </c>
      <c r="AA120" s="148"/>
      <c r="AB120" s="156"/>
      <c r="AC120" s="138">
        <v>670501</v>
      </c>
      <c r="AD120" s="139" t="s">
        <v>54</v>
      </c>
      <c r="AE120" s="136">
        <v>55494.340000000004</v>
      </c>
      <c r="AF120" s="136">
        <v>211158.36000000002</v>
      </c>
      <c r="AG120" s="136"/>
      <c r="AH120" s="136"/>
      <c r="AI120" s="136"/>
      <c r="AJ120" s="136"/>
      <c r="AK120" s="136"/>
      <c r="AL120" s="136"/>
      <c r="AM120" s="136">
        <v>285</v>
      </c>
      <c r="AN120" s="157"/>
      <c r="AO120" s="158"/>
      <c r="AP120" s="158"/>
      <c r="AQ120" s="158"/>
      <c r="AR120" s="147" t="s">
        <v>47</v>
      </c>
      <c r="AS120" s="158"/>
      <c r="AT120" s="104" t="s">
        <v>55</v>
      </c>
    </row>
    <row r="121" spans="1:46" ht="45" x14ac:dyDescent="0.25">
      <c r="A121" s="133" t="s">
        <v>1340</v>
      </c>
      <c r="B121" s="159"/>
      <c r="C121" s="160" t="s">
        <v>44</v>
      </c>
      <c r="D121" s="161" t="s">
        <v>122</v>
      </c>
      <c r="E121" s="162" t="s">
        <v>1314</v>
      </c>
      <c r="F121" s="163" t="s">
        <v>207</v>
      </c>
      <c r="G121" s="164">
        <v>3</v>
      </c>
      <c r="H121" s="165" t="s">
        <v>47</v>
      </c>
      <c r="I121" s="166">
        <v>2024</v>
      </c>
      <c r="J121" s="166">
        <v>2024</v>
      </c>
      <c r="K121" s="164"/>
      <c r="L121" s="167" t="s">
        <v>48</v>
      </c>
      <c r="M121" s="164"/>
      <c r="N121" s="164" t="s">
        <v>48</v>
      </c>
      <c r="O121" s="168" t="s">
        <v>49</v>
      </c>
      <c r="P121" s="167" t="s">
        <v>50</v>
      </c>
      <c r="Q121" s="167" t="s">
        <v>536</v>
      </c>
      <c r="R121" s="164">
        <v>1</v>
      </c>
      <c r="S121" s="169" t="s">
        <v>47</v>
      </c>
      <c r="T121" s="169" t="s">
        <v>48</v>
      </c>
      <c r="U121" s="170">
        <v>266937.7</v>
      </c>
      <c r="V121" s="170"/>
      <c r="W121" s="170"/>
      <c r="X121" s="170"/>
      <c r="Y121" s="170">
        <v>266937.7</v>
      </c>
      <c r="Z121" s="170">
        <v>266937.7</v>
      </c>
      <c r="AA121" s="171"/>
      <c r="AB121" s="172"/>
      <c r="AC121" s="173">
        <v>670501</v>
      </c>
      <c r="AD121" s="174" t="s">
        <v>54</v>
      </c>
      <c r="AE121" s="170">
        <v>55494.340000000004</v>
      </c>
      <c r="AF121" s="170">
        <v>211158.36000000002</v>
      </c>
      <c r="AG121" s="170"/>
      <c r="AH121" s="170"/>
      <c r="AI121" s="170"/>
      <c r="AJ121" s="170"/>
      <c r="AK121" s="170"/>
      <c r="AL121" s="170"/>
      <c r="AM121" s="170">
        <v>285</v>
      </c>
      <c r="AN121" s="170"/>
      <c r="AO121" s="170"/>
      <c r="AP121" s="170"/>
      <c r="AQ121" s="170"/>
      <c r="AR121" s="175" t="s">
        <v>47</v>
      </c>
      <c r="AS121" s="176"/>
      <c r="AT121" s="177" t="s">
        <v>55</v>
      </c>
    </row>
    <row r="122" spans="1:46" ht="60" x14ac:dyDescent="0.25">
      <c r="A122" s="133" t="s">
        <v>1341</v>
      </c>
      <c r="B122" s="149"/>
      <c r="C122" s="178" t="s">
        <v>44</v>
      </c>
      <c r="D122" s="179" t="s">
        <v>122</v>
      </c>
      <c r="E122" s="118" t="s">
        <v>1326</v>
      </c>
      <c r="F122" s="180" t="s">
        <v>188</v>
      </c>
      <c r="G122" s="97">
        <v>36</v>
      </c>
      <c r="H122" s="97"/>
      <c r="I122" s="97">
        <v>2024</v>
      </c>
      <c r="J122" s="97">
        <v>2024</v>
      </c>
      <c r="K122" s="97"/>
      <c r="L122" s="97"/>
      <c r="M122" s="97"/>
      <c r="N122" s="143" t="s">
        <v>48</v>
      </c>
      <c r="O122" s="181" t="s">
        <v>49</v>
      </c>
      <c r="P122" s="182" t="s">
        <v>50</v>
      </c>
      <c r="Q122" s="97"/>
      <c r="R122" s="97">
        <v>1</v>
      </c>
      <c r="S122" s="97" t="s">
        <v>48</v>
      </c>
      <c r="T122" s="97" t="s">
        <v>48</v>
      </c>
      <c r="U122" s="136">
        <v>148544</v>
      </c>
      <c r="V122" s="136">
        <v>148544</v>
      </c>
      <c r="W122" s="136">
        <v>148544</v>
      </c>
      <c r="X122" s="100"/>
      <c r="Y122" s="183">
        <f>SUM(U122:X122)</f>
        <v>445632</v>
      </c>
      <c r="Z122" s="136">
        <v>148544</v>
      </c>
      <c r="AA122" s="100"/>
      <c r="AB122" s="122"/>
      <c r="AC122" s="138">
        <v>670501</v>
      </c>
      <c r="AD122" s="139" t="s">
        <v>54</v>
      </c>
      <c r="AE122" s="100"/>
      <c r="AF122" s="100"/>
      <c r="AG122" s="100"/>
      <c r="AH122" s="100"/>
      <c r="AI122" s="100"/>
      <c r="AJ122" s="100"/>
      <c r="AK122" s="100"/>
      <c r="AL122" s="136">
        <v>148544</v>
      </c>
      <c r="AM122" s="100"/>
      <c r="AN122" s="100"/>
      <c r="AO122" s="100"/>
      <c r="AP122" s="100"/>
      <c r="AQ122" s="100"/>
      <c r="AR122" s="147" t="s">
        <v>47</v>
      </c>
      <c r="AS122" s="122" t="s">
        <v>1325</v>
      </c>
      <c r="AT122" s="104" t="s">
        <v>55</v>
      </c>
    </row>
    <row r="123" spans="1:46" ht="30" x14ac:dyDescent="0.25">
      <c r="A123" s="340" t="s">
        <v>1363</v>
      </c>
      <c r="B123" s="334"/>
      <c r="C123" s="328" t="s">
        <v>44</v>
      </c>
      <c r="D123" s="328" t="s">
        <v>115</v>
      </c>
      <c r="E123" s="331" t="s">
        <v>1362</v>
      </c>
      <c r="F123" s="329" t="s">
        <v>424</v>
      </c>
      <c r="G123" s="327">
        <v>24</v>
      </c>
      <c r="H123" s="327" t="s">
        <v>1358</v>
      </c>
      <c r="I123" s="327">
        <v>2024</v>
      </c>
      <c r="J123" s="327">
        <v>2024</v>
      </c>
      <c r="K123" s="327"/>
      <c r="L123" s="327"/>
      <c r="M123" s="327"/>
      <c r="N123" s="327" t="s">
        <v>47</v>
      </c>
      <c r="O123" s="323" t="s">
        <v>49</v>
      </c>
      <c r="P123" s="327" t="s">
        <v>77</v>
      </c>
      <c r="Q123" s="327" t="s">
        <v>128</v>
      </c>
      <c r="R123" s="327">
        <v>1</v>
      </c>
      <c r="S123" s="327" t="s">
        <v>48</v>
      </c>
      <c r="T123" s="327" t="s">
        <v>48</v>
      </c>
      <c r="U123" s="136">
        <v>339062.72000000003</v>
      </c>
      <c r="V123" s="136">
        <v>327901.84000000003</v>
      </c>
      <c r="W123" s="136">
        <v>295111.65600000002</v>
      </c>
      <c r="X123" s="136">
        <v>0</v>
      </c>
      <c r="Y123" s="136">
        <v>962076.21600000001</v>
      </c>
      <c r="Z123" s="136">
        <v>339062.72000000003</v>
      </c>
      <c r="AA123" s="334" t="s">
        <v>48</v>
      </c>
      <c r="AB123" s="323" t="s">
        <v>48</v>
      </c>
      <c r="AC123" s="138">
        <v>670501</v>
      </c>
      <c r="AD123" s="139" t="s">
        <v>54</v>
      </c>
      <c r="AE123" s="136">
        <v>68015.98163200001</v>
      </c>
      <c r="AF123" s="136">
        <v>33770.646912000004</v>
      </c>
      <c r="AG123" s="136">
        <v>31363.301600000003</v>
      </c>
      <c r="AH123" s="136">
        <v>11697.663840000001</v>
      </c>
      <c r="AI123" s="136">
        <v>32550.021120000001</v>
      </c>
      <c r="AJ123" s="136">
        <v>19801.262847999998</v>
      </c>
      <c r="AK123" s="136">
        <v>25395.797728000005</v>
      </c>
      <c r="AL123" s="136">
        <v>116468.04432000002</v>
      </c>
      <c r="AM123" s="136"/>
      <c r="AN123" s="334"/>
      <c r="AO123" s="334"/>
      <c r="AP123" s="334"/>
      <c r="AQ123" s="334"/>
      <c r="AR123" s="147" t="s">
        <v>47</v>
      </c>
      <c r="AS123" s="334"/>
      <c r="AT123" s="104" t="s">
        <v>55</v>
      </c>
    </row>
    <row r="125" spans="1:46" ht="31.5" customHeight="1" x14ac:dyDescent="0.25"/>
    <row r="127" spans="1:46" ht="15.75" thickBot="1" x14ac:dyDescent="0.3"/>
    <row r="128" spans="1:46" x14ac:dyDescent="0.25">
      <c r="AI128" s="349" t="s">
        <v>580</v>
      </c>
      <c r="AJ128" s="350"/>
      <c r="AK128" s="350"/>
      <c r="AL128" s="351"/>
    </row>
    <row r="129" spans="35:38" x14ac:dyDescent="0.25">
      <c r="AI129" s="352"/>
      <c r="AJ129" s="353"/>
      <c r="AK129" s="353"/>
      <c r="AL129" s="354"/>
    </row>
    <row r="130" spans="35:38" ht="15.75" x14ac:dyDescent="0.25">
      <c r="AI130" s="355" t="s">
        <v>581</v>
      </c>
      <c r="AJ130" s="356"/>
      <c r="AK130" s="357" t="s">
        <v>1332</v>
      </c>
      <c r="AL130" s="358"/>
    </row>
    <row r="131" spans="35:38" ht="16.5" thickBot="1" x14ac:dyDescent="0.3">
      <c r="AI131" s="344" t="s">
        <v>582</v>
      </c>
      <c r="AJ131" s="345"/>
      <c r="AK131" s="346" t="s">
        <v>1333</v>
      </c>
      <c r="AL131" s="347"/>
    </row>
  </sheetData>
  <customSheetViews>
    <customSheetView guid="{F05339D1-1031-4526-82A6-669902A518B1}" filter="1" showAutoFilter="1">
      <pageMargins left="0.7" right="0.7" top="0.75" bottom="0.75" header="0.3" footer="0.3"/>
      <autoFilter ref="A1:AS114"/>
      <extLst>
        <ext uri="GoogleSheetsCustomDataVersion1">
          <go:sheetsCustomData xmlns:go="http://customooxmlschemas.google.com/" filterViewId="396362079"/>
        </ext>
      </extLst>
    </customSheetView>
  </customSheetViews>
  <mergeCells count="7">
    <mergeCell ref="AI131:AJ131"/>
    <mergeCell ref="AK131:AL131"/>
    <mergeCell ref="A1:AT1"/>
    <mergeCell ref="A2:AT2"/>
    <mergeCell ref="AI128:AL129"/>
    <mergeCell ref="AI130:AJ130"/>
    <mergeCell ref="AK130:AL130"/>
  </mergeCells>
  <pageMargins left="0.70866141732283472" right="0.70866141732283472" top="0.35433070866141736" bottom="0" header="0" footer="0"/>
  <pageSetup paperSize="8" scale="1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X211"/>
  <sheetViews>
    <sheetView tabSelected="1" zoomScale="55" zoomScaleNormal="55" workbookViewId="0">
      <selection activeCell="M7" sqref="M7"/>
    </sheetView>
  </sheetViews>
  <sheetFormatPr defaultColWidth="14.42578125" defaultRowHeight="15" x14ac:dyDescent="0.25"/>
  <cols>
    <col min="1" max="1" width="12.85546875" style="3" customWidth="1"/>
    <col min="2" max="2" width="22.7109375" style="30" customWidth="1"/>
    <col min="3" max="3" width="17.28515625" style="3" customWidth="1"/>
    <col min="4" max="4" width="34.7109375" style="7" customWidth="1"/>
    <col min="5" max="5" width="64.85546875" style="2" customWidth="1"/>
    <col min="6" max="6" width="24.42578125" style="5" customWidth="1"/>
    <col min="7" max="7" width="11.85546875" style="4" customWidth="1"/>
    <col min="8" max="8" width="17.140625" style="4" customWidth="1"/>
    <col min="9" max="9" width="14.140625" style="4" customWidth="1"/>
    <col min="10" max="10" width="16.140625" style="4" customWidth="1"/>
    <col min="11" max="11" width="21.7109375" style="4" customWidth="1"/>
    <col min="12" max="12" width="23.140625" style="4" customWidth="1"/>
    <col min="13" max="13" width="28" style="4" customWidth="1"/>
    <col min="14" max="14" width="15" style="4" customWidth="1"/>
    <col min="15" max="15" width="14.140625" style="1" customWidth="1"/>
    <col min="16" max="16" width="13.7109375" style="4" customWidth="1"/>
    <col min="17" max="17" width="14.140625" style="4" customWidth="1"/>
    <col min="18" max="18" width="9.5703125" style="4" customWidth="1"/>
    <col min="19" max="19" width="10.42578125" style="4" customWidth="1"/>
    <col min="20" max="20" width="11.7109375" style="4" customWidth="1"/>
    <col min="21" max="21" width="16.7109375" customWidth="1"/>
    <col min="22" max="22" width="17.5703125" customWidth="1"/>
    <col min="23" max="23" width="18.5703125" customWidth="1"/>
    <col min="24" max="24" width="18.28515625" customWidth="1"/>
    <col min="25" max="25" width="21.42578125" customWidth="1"/>
    <col min="26" max="26" width="26.7109375" customWidth="1"/>
    <col min="27" max="27" width="16.7109375" customWidth="1"/>
    <col min="28" max="28" width="14.42578125" style="1" customWidth="1"/>
    <col min="29" max="29" width="19.85546875" customWidth="1"/>
    <col min="30" max="30" width="19" style="1" customWidth="1"/>
    <col min="31" max="31" width="18.140625" bestFit="1" customWidth="1"/>
    <col min="32" max="32" width="18.7109375" bestFit="1" customWidth="1"/>
    <col min="33" max="33" width="16.28515625" bestFit="1" customWidth="1"/>
    <col min="34" max="34" width="18.28515625" customWidth="1"/>
    <col min="35" max="35" width="16.5703125" customWidth="1"/>
    <col min="36" max="36" width="15.42578125" customWidth="1"/>
    <col min="37" max="37" width="15.5703125" customWidth="1"/>
    <col min="38" max="38" width="17.28515625" customWidth="1"/>
    <col min="39" max="39" width="15.28515625" customWidth="1"/>
    <col min="40" max="42" width="17" customWidth="1"/>
    <col min="43" max="43" width="16.140625" customWidth="1"/>
    <col min="44" max="44" width="16.140625" style="80" customWidth="1"/>
    <col min="45" max="45" width="44" customWidth="1"/>
    <col min="46" max="46" width="22" style="6" customWidth="1"/>
  </cols>
  <sheetData>
    <row r="1" spans="1:50" s="29" customFormat="1" x14ac:dyDescent="0.25">
      <c r="A1" s="3"/>
      <c r="B1" s="30"/>
      <c r="C1" s="3"/>
      <c r="D1" s="7"/>
      <c r="E1" s="348" t="s">
        <v>1322</v>
      </c>
      <c r="F1" s="348"/>
      <c r="G1" s="348"/>
      <c r="H1" s="348"/>
      <c r="I1" s="348"/>
      <c r="J1" s="348"/>
      <c r="K1" s="348"/>
      <c r="L1" s="348"/>
      <c r="M1" s="348"/>
      <c r="N1" s="348"/>
      <c r="O1" s="348"/>
      <c r="P1" s="348"/>
      <c r="Q1" s="348"/>
      <c r="R1" s="348"/>
      <c r="S1" s="348"/>
      <c r="T1" s="348"/>
      <c r="U1" s="348"/>
      <c r="V1" s="348"/>
      <c r="W1" s="348"/>
      <c r="X1" s="348"/>
      <c r="Y1" s="348"/>
      <c r="Z1" s="348"/>
      <c r="AA1" s="348"/>
      <c r="AB1" s="348"/>
      <c r="AC1" s="348"/>
      <c r="AD1" s="348"/>
      <c r="AE1" s="348"/>
      <c r="AF1" s="348"/>
      <c r="AG1" s="348"/>
      <c r="AH1" s="348"/>
      <c r="AI1" s="348"/>
      <c r="AJ1" s="348"/>
      <c r="AK1" s="348"/>
      <c r="AL1" s="348"/>
      <c r="AM1" s="348"/>
      <c r="AN1" s="348"/>
      <c r="AO1" s="348"/>
      <c r="AP1" s="348"/>
      <c r="AQ1" s="348"/>
      <c r="AR1" s="348"/>
      <c r="AS1" s="348"/>
      <c r="AT1" s="348"/>
      <c r="AU1" s="348"/>
      <c r="AV1" s="348"/>
      <c r="AW1" s="348"/>
      <c r="AX1" s="348"/>
    </row>
    <row r="2" spans="1:50" s="29" customFormat="1" x14ac:dyDescent="0.25">
      <c r="A2" s="3"/>
      <c r="B2" s="30"/>
      <c r="C2" s="3"/>
      <c r="D2" s="7"/>
      <c r="E2" s="348" t="s">
        <v>1212</v>
      </c>
      <c r="F2" s="348"/>
      <c r="G2" s="348"/>
      <c r="H2" s="348"/>
      <c r="I2" s="348"/>
      <c r="J2" s="348"/>
      <c r="K2" s="348"/>
      <c r="L2" s="348"/>
      <c r="M2" s="348"/>
      <c r="N2" s="348"/>
      <c r="O2" s="348"/>
      <c r="P2" s="348"/>
      <c r="Q2" s="348"/>
      <c r="R2" s="348"/>
      <c r="S2" s="348"/>
      <c r="T2" s="348"/>
      <c r="U2" s="348"/>
      <c r="V2" s="348"/>
      <c r="W2" s="348"/>
      <c r="X2" s="348"/>
      <c r="Y2" s="348"/>
      <c r="Z2" s="348"/>
      <c r="AA2" s="348"/>
      <c r="AB2" s="348"/>
      <c r="AC2" s="348"/>
      <c r="AD2" s="348"/>
      <c r="AE2" s="348"/>
      <c r="AF2" s="348"/>
      <c r="AG2" s="348"/>
      <c r="AH2" s="348"/>
      <c r="AI2" s="348"/>
      <c r="AJ2" s="348"/>
      <c r="AK2" s="348"/>
      <c r="AL2" s="348"/>
      <c r="AM2" s="348"/>
      <c r="AN2" s="348"/>
      <c r="AO2" s="348"/>
      <c r="AP2" s="348"/>
      <c r="AQ2" s="348"/>
      <c r="AR2" s="348"/>
      <c r="AS2" s="348"/>
      <c r="AT2" s="348"/>
      <c r="AU2" s="348"/>
      <c r="AV2" s="348"/>
      <c r="AW2" s="348"/>
      <c r="AX2" s="348"/>
    </row>
    <row r="3" spans="1:50" s="22" customFormat="1" ht="204" customHeight="1" x14ac:dyDescent="0.25">
      <c r="A3" s="16" t="s">
        <v>0</v>
      </c>
      <c r="B3" s="28" t="s">
        <v>1</v>
      </c>
      <c r="C3" s="17" t="s">
        <v>2</v>
      </c>
      <c r="D3" s="17" t="s">
        <v>3</v>
      </c>
      <c r="E3" s="17" t="s">
        <v>4</v>
      </c>
      <c r="F3" s="17" t="s">
        <v>5</v>
      </c>
      <c r="G3" s="18" t="s">
        <v>6</v>
      </c>
      <c r="H3" s="17" t="s">
        <v>7</v>
      </c>
      <c r="I3" s="18" t="s">
        <v>8</v>
      </c>
      <c r="J3" s="18" t="s">
        <v>1329</v>
      </c>
      <c r="K3" s="16" t="s">
        <v>9</v>
      </c>
      <c r="L3" s="17" t="s">
        <v>10</v>
      </c>
      <c r="M3" s="18" t="s">
        <v>270</v>
      </c>
      <c r="N3" s="17" t="s">
        <v>271</v>
      </c>
      <c r="O3" s="17" t="s">
        <v>13</v>
      </c>
      <c r="P3" s="17" t="s">
        <v>272</v>
      </c>
      <c r="Q3" s="18" t="s">
        <v>273</v>
      </c>
      <c r="R3" s="18" t="s">
        <v>16</v>
      </c>
      <c r="S3" s="17" t="s">
        <v>17</v>
      </c>
      <c r="T3" s="17" t="s">
        <v>274</v>
      </c>
      <c r="U3" s="19" t="s">
        <v>275</v>
      </c>
      <c r="V3" s="19" t="s">
        <v>276</v>
      </c>
      <c r="W3" s="19" t="s">
        <v>277</v>
      </c>
      <c r="X3" s="19" t="s">
        <v>278</v>
      </c>
      <c r="Y3" s="19" t="s">
        <v>279</v>
      </c>
      <c r="Z3" s="20" t="s">
        <v>24</v>
      </c>
      <c r="AA3" s="20" t="s">
        <v>280</v>
      </c>
      <c r="AB3" s="17" t="s">
        <v>281</v>
      </c>
      <c r="AC3" s="18" t="s">
        <v>282</v>
      </c>
      <c r="AD3" s="17" t="s">
        <v>283</v>
      </c>
      <c r="AE3" s="19" t="s">
        <v>284</v>
      </c>
      <c r="AF3" s="19" t="s">
        <v>285</v>
      </c>
      <c r="AG3" s="19" t="s">
        <v>286</v>
      </c>
      <c r="AH3" s="19" t="s">
        <v>287</v>
      </c>
      <c r="AI3" s="19" t="s">
        <v>288</v>
      </c>
      <c r="AJ3" s="19" t="s">
        <v>289</v>
      </c>
      <c r="AK3" s="19" t="s">
        <v>290</v>
      </c>
      <c r="AL3" s="19" t="s">
        <v>291</v>
      </c>
      <c r="AM3" s="19" t="s">
        <v>37</v>
      </c>
      <c r="AN3" s="19" t="s">
        <v>38</v>
      </c>
      <c r="AO3" s="19" t="s">
        <v>39</v>
      </c>
      <c r="AP3" s="19" t="s">
        <v>40</v>
      </c>
      <c r="AQ3" s="19" t="s">
        <v>41</v>
      </c>
      <c r="AR3" s="82" t="s">
        <v>1312</v>
      </c>
      <c r="AS3" s="21" t="s">
        <v>42</v>
      </c>
      <c r="AT3" s="17" t="s">
        <v>43</v>
      </c>
    </row>
    <row r="4" spans="1:50" ht="30" x14ac:dyDescent="0.25">
      <c r="A4" s="184" t="s">
        <v>706</v>
      </c>
      <c r="B4" s="92" t="s">
        <v>894</v>
      </c>
      <c r="C4" s="185" t="s">
        <v>44</v>
      </c>
      <c r="D4" s="186" t="s">
        <v>64</v>
      </c>
      <c r="E4" s="187" t="s">
        <v>292</v>
      </c>
      <c r="F4" s="188" t="s">
        <v>66</v>
      </c>
      <c r="G4" s="189">
        <v>12</v>
      </c>
      <c r="H4" s="189" t="s">
        <v>48</v>
      </c>
      <c r="I4" s="189">
        <v>2024</v>
      </c>
      <c r="J4" s="189">
        <v>2024</v>
      </c>
      <c r="K4" s="189" t="s">
        <v>293</v>
      </c>
      <c r="L4" s="189" t="s">
        <v>47</v>
      </c>
      <c r="M4" s="189" t="s">
        <v>294</v>
      </c>
      <c r="N4" s="189" t="s">
        <v>48</v>
      </c>
      <c r="O4" s="190" t="s">
        <v>49</v>
      </c>
      <c r="P4" s="189" t="s">
        <v>77</v>
      </c>
      <c r="Q4" s="189" t="s">
        <v>51</v>
      </c>
      <c r="R4" s="189">
        <v>1</v>
      </c>
      <c r="S4" s="189" t="s">
        <v>48</v>
      </c>
      <c r="T4" s="189" t="s">
        <v>48</v>
      </c>
      <c r="U4" s="191">
        <v>1546960</v>
      </c>
      <c r="V4" s="191"/>
      <c r="W4" s="191"/>
      <c r="X4" s="191"/>
      <c r="Y4" s="191">
        <v>1546960</v>
      </c>
      <c r="Z4" s="191">
        <v>1546960</v>
      </c>
      <c r="AA4" s="192"/>
      <c r="AB4" s="190" t="s">
        <v>53</v>
      </c>
      <c r="AC4" s="192">
        <v>670501</v>
      </c>
      <c r="AD4" s="190" t="s">
        <v>54</v>
      </c>
      <c r="AE4" s="191">
        <v>193370</v>
      </c>
      <c r="AF4" s="191">
        <v>193370</v>
      </c>
      <c r="AG4" s="191">
        <v>193370</v>
      </c>
      <c r="AH4" s="191">
        <v>96685</v>
      </c>
      <c r="AI4" s="191">
        <v>193370</v>
      </c>
      <c r="AJ4" s="191">
        <v>96685</v>
      </c>
      <c r="AK4" s="191">
        <v>193370</v>
      </c>
      <c r="AL4" s="191">
        <v>386740</v>
      </c>
      <c r="AM4" s="191"/>
      <c r="AN4" s="191"/>
      <c r="AO4" s="191"/>
      <c r="AP4" s="191"/>
      <c r="AQ4" s="191"/>
      <c r="AR4" s="193"/>
      <c r="AS4" s="192" t="s">
        <v>168</v>
      </c>
      <c r="AT4" s="104" t="s">
        <v>70</v>
      </c>
    </row>
    <row r="5" spans="1:50" ht="105" x14ac:dyDescent="0.25">
      <c r="A5" s="184" t="s">
        <v>707</v>
      </c>
      <c r="B5" s="92" t="s">
        <v>895</v>
      </c>
      <c r="C5" s="185" t="s">
        <v>44</v>
      </c>
      <c r="D5" s="186" t="s">
        <v>64</v>
      </c>
      <c r="E5" s="187" t="s">
        <v>295</v>
      </c>
      <c r="F5" s="188" t="s">
        <v>66</v>
      </c>
      <c r="G5" s="189">
        <v>24</v>
      </c>
      <c r="H5" s="189" t="s">
        <v>48</v>
      </c>
      <c r="I5" s="189">
        <v>2024</v>
      </c>
      <c r="J5" s="189">
        <v>2024</v>
      </c>
      <c r="K5" s="189" t="s">
        <v>296</v>
      </c>
      <c r="L5" s="189" t="s">
        <v>47</v>
      </c>
      <c r="M5" s="194" t="s">
        <v>297</v>
      </c>
      <c r="N5" s="189" t="s">
        <v>48</v>
      </c>
      <c r="O5" s="190" t="s">
        <v>49</v>
      </c>
      <c r="P5" s="189" t="s">
        <v>77</v>
      </c>
      <c r="Q5" s="194" t="s">
        <v>51</v>
      </c>
      <c r="R5" s="189">
        <v>1</v>
      </c>
      <c r="S5" s="189" t="s">
        <v>48</v>
      </c>
      <c r="T5" s="189" t="s">
        <v>48</v>
      </c>
      <c r="U5" s="191">
        <v>2000000</v>
      </c>
      <c r="V5" s="191">
        <v>418839.81</v>
      </c>
      <c r="W5" s="191"/>
      <c r="X5" s="191"/>
      <c r="Y5" s="191">
        <v>2418839.8055679998</v>
      </c>
      <c r="Z5" s="191">
        <v>2000000</v>
      </c>
      <c r="AA5" s="192"/>
      <c r="AB5" s="190" t="s">
        <v>53</v>
      </c>
      <c r="AC5" s="192">
        <v>670501</v>
      </c>
      <c r="AD5" s="190" t="s">
        <v>54</v>
      </c>
      <c r="AE5" s="191"/>
      <c r="AF5" s="191"/>
      <c r="AG5" s="191"/>
      <c r="AH5" s="191"/>
      <c r="AI5" s="191"/>
      <c r="AJ5" s="191"/>
      <c r="AK5" s="191"/>
      <c r="AL5" s="191">
        <v>2000000</v>
      </c>
      <c r="AM5" s="191"/>
      <c r="AN5" s="191"/>
      <c r="AO5" s="191"/>
      <c r="AP5" s="191"/>
      <c r="AQ5" s="191"/>
      <c r="AR5" s="193"/>
      <c r="AS5" s="190" t="s">
        <v>583</v>
      </c>
      <c r="AT5" s="104" t="s">
        <v>70</v>
      </c>
    </row>
    <row r="6" spans="1:50" ht="105" x14ac:dyDescent="0.25">
      <c r="A6" s="184" t="s">
        <v>708</v>
      </c>
      <c r="B6" s="92" t="s">
        <v>896</v>
      </c>
      <c r="C6" s="185" t="s">
        <v>44</v>
      </c>
      <c r="D6" s="186" t="s">
        <v>64</v>
      </c>
      <c r="E6" s="195" t="s">
        <v>298</v>
      </c>
      <c r="F6" s="188" t="s">
        <v>66</v>
      </c>
      <c r="G6" s="189">
        <v>24</v>
      </c>
      <c r="H6" s="189" t="s">
        <v>48</v>
      </c>
      <c r="I6" s="189">
        <v>2024</v>
      </c>
      <c r="J6" s="189">
        <v>2024</v>
      </c>
      <c r="K6" s="194" t="s">
        <v>299</v>
      </c>
      <c r="L6" s="189" t="s">
        <v>47</v>
      </c>
      <c r="M6" s="194" t="s">
        <v>300</v>
      </c>
      <c r="N6" s="189" t="s">
        <v>48</v>
      </c>
      <c r="O6" s="190" t="s">
        <v>49</v>
      </c>
      <c r="P6" s="189" t="s">
        <v>77</v>
      </c>
      <c r="Q6" s="189" t="s">
        <v>51</v>
      </c>
      <c r="R6" s="189">
        <v>1</v>
      </c>
      <c r="S6" s="189" t="s">
        <v>48</v>
      </c>
      <c r="T6" s="189" t="s">
        <v>48</v>
      </c>
      <c r="U6" s="191">
        <v>4000000</v>
      </c>
      <c r="V6" s="191">
        <v>809313.37</v>
      </c>
      <c r="W6" s="191"/>
      <c r="X6" s="191"/>
      <c r="Y6" s="191">
        <v>4809313.371944</v>
      </c>
      <c r="Z6" s="191">
        <v>4000000</v>
      </c>
      <c r="AA6" s="192"/>
      <c r="AB6" s="190" t="s">
        <v>53</v>
      </c>
      <c r="AC6" s="192">
        <v>670501</v>
      </c>
      <c r="AD6" s="190" t="s">
        <v>54</v>
      </c>
      <c r="AE6" s="191"/>
      <c r="AF6" s="191"/>
      <c r="AG6" s="191"/>
      <c r="AH6" s="191"/>
      <c r="AI6" s="191"/>
      <c r="AJ6" s="191"/>
      <c r="AK6" s="191"/>
      <c r="AL6" s="191"/>
      <c r="AM6" s="191"/>
      <c r="AN6" s="191">
        <v>4000000</v>
      </c>
      <c r="AO6" s="191"/>
      <c r="AP6" s="191"/>
      <c r="AQ6" s="191"/>
      <c r="AR6" s="193"/>
      <c r="AS6" s="190" t="s">
        <v>583</v>
      </c>
      <c r="AT6" s="104" t="s">
        <v>70</v>
      </c>
    </row>
    <row r="7" spans="1:50" ht="105" x14ac:dyDescent="0.25">
      <c r="A7" s="196" t="s">
        <v>709</v>
      </c>
      <c r="B7" s="92" t="s">
        <v>897</v>
      </c>
      <c r="C7" s="185" t="s">
        <v>44</v>
      </c>
      <c r="D7" s="186" t="s">
        <v>64</v>
      </c>
      <c r="E7" s="187" t="s">
        <v>301</v>
      </c>
      <c r="F7" s="188" t="s">
        <v>66</v>
      </c>
      <c r="G7" s="189">
        <v>24</v>
      </c>
      <c r="H7" s="189" t="s">
        <v>48</v>
      </c>
      <c r="I7" s="189">
        <v>2024</v>
      </c>
      <c r="J7" s="189">
        <v>2024</v>
      </c>
      <c r="K7" s="194" t="s">
        <v>302</v>
      </c>
      <c r="L7" s="189" t="s">
        <v>47</v>
      </c>
      <c r="M7" s="194" t="s">
        <v>303</v>
      </c>
      <c r="N7" s="189" t="s">
        <v>48</v>
      </c>
      <c r="O7" s="190" t="s">
        <v>49</v>
      </c>
      <c r="P7" s="189" t="s">
        <v>77</v>
      </c>
      <c r="Q7" s="189" t="s">
        <v>51</v>
      </c>
      <c r="R7" s="189">
        <v>1</v>
      </c>
      <c r="S7" s="189" t="s">
        <v>48</v>
      </c>
      <c r="T7" s="189" t="s">
        <v>48</v>
      </c>
      <c r="U7" s="191">
        <v>3000000</v>
      </c>
      <c r="V7" s="191">
        <v>394208.61</v>
      </c>
      <c r="W7" s="191"/>
      <c r="X7" s="191"/>
      <c r="Y7" s="191">
        <v>3394208.60666</v>
      </c>
      <c r="Z7" s="191">
        <v>3000000</v>
      </c>
      <c r="AA7" s="192"/>
      <c r="AB7" s="190" t="s">
        <v>53</v>
      </c>
      <c r="AC7" s="192">
        <v>670501</v>
      </c>
      <c r="AD7" s="190" t="s">
        <v>54</v>
      </c>
      <c r="AE7" s="191"/>
      <c r="AF7" s="191"/>
      <c r="AG7" s="191"/>
      <c r="AH7" s="191"/>
      <c r="AI7" s="191"/>
      <c r="AJ7" s="191"/>
      <c r="AK7" s="191"/>
      <c r="AL7" s="191"/>
      <c r="AM7" s="191"/>
      <c r="AN7" s="191"/>
      <c r="AO7" s="191"/>
      <c r="AP7" s="191">
        <v>3000000</v>
      </c>
      <c r="AQ7" s="191"/>
      <c r="AR7" s="193"/>
      <c r="AS7" s="190" t="s">
        <v>583</v>
      </c>
      <c r="AT7" s="104" t="s">
        <v>70</v>
      </c>
    </row>
    <row r="8" spans="1:50" ht="105" x14ac:dyDescent="0.25">
      <c r="A8" s="184" t="s">
        <v>710</v>
      </c>
      <c r="B8" s="92" t="s">
        <v>898</v>
      </c>
      <c r="C8" s="185" t="s">
        <v>44</v>
      </c>
      <c r="D8" s="186" t="s">
        <v>64</v>
      </c>
      <c r="E8" s="187" t="s">
        <v>304</v>
      </c>
      <c r="F8" s="188" t="s">
        <v>66</v>
      </c>
      <c r="G8" s="189">
        <v>24</v>
      </c>
      <c r="H8" s="189" t="s">
        <v>48</v>
      </c>
      <c r="I8" s="189">
        <v>2024</v>
      </c>
      <c r="J8" s="189">
        <v>2024</v>
      </c>
      <c r="K8" s="194" t="s">
        <v>305</v>
      </c>
      <c r="L8" s="189" t="s">
        <v>47</v>
      </c>
      <c r="M8" s="189" t="s">
        <v>306</v>
      </c>
      <c r="N8" s="189" t="s">
        <v>48</v>
      </c>
      <c r="O8" s="190" t="s">
        <v>49</v>
      </c>
      <c r="P8" s="189" t="s">
        <v>77</v>
      </c>
      <c r="Q8" s="197" t="s">
        <v>51</v>
      </c>
      <c r="R8" s="189">
        <v>1</v>
      </c>
      <c r="S8" s="189" t="s">
        <v>48</v>
      </c>
      <c r="T8" s="189" t="s">
        <v>48</v>
      </c>
      <c r="U8" s="191">
        <v>5000000</v>
      </c>
      <c r="V8" s="191">
        <v>325775.48</v>
      </c>
      <c r="W8" s="191"/>
      <c r="X8" s="191"/>
      <c r="Y8" s="191">
        <v>5325775.4845799999</v>
      </c>
      <c r="Z8" s="191">
        <v>5000000</v>
      </c>
      <c r="AA8" s="192"/>
      <c r="AB8" s="190" t="s">
        <v>53</v>
      </c>
      <c r="AC8" s="192">
        <v>670501</v>
      </c>
      <c r="AD8" s="190" t="s">
        <v>54</v>
      </c>
      <c r="AE8" s="191"/>
      <c r="AF8" s="191"/>
      <c r="AG8" s="191"/>
      <c r="AH8" s="191"/>
      <c r="AI8" s="191"/>
      <c r="AJ8" s="191"/>
      <c r="AK8" s="191"/>
      <c r="AL8" s="191"/>
      <c r="AM8" s="191"/>
      <c r="AN8" s="191"/>
      <c r="AO8" s="191">
        <v>5000000</v>
      </c>
      <c r="AP8" s="191"/>
      <c r="AQ8" s="191"/>
      <c r="AR8" s="193"/>
      <c r="AS8" s="190" t="s">
        <v>583</v>
      </c>
      <c r="AT8" s="104" t="s">
        <v>70</v>
      </c>
    </row>
    <row r="9" spans="1:50" ht="105" x14ac:dyDescent="0.25">
      <c r="A9" s="184" t="s">
        <v>711</v>
      </c>
      <c r="B9" s="92" t="s">
        <v>899</v>
      </c>
      <c r="C9" s="185" t="s">
        <v>44</v>
      </c>
      <c r="D9" s="186" t="s">
        <v>64</v>
      </c>
      <c r="E9" s="187" t="s">
        <v>307</v>
      </c>
      <c r="F9" s="188" t="s">
        <v>66</v>
      </c>
      <c r="G9" s="189">
        <v>24</v>
      </c>
      <c r="H9" s="189" t="s">
        <v>48</v>
      </c>
      <c r="I9" s="189">
        <v>2024</v>
      </c>
      <c r="J9" s="189">
        <v>2024</v>
      </c>
      <c r="K9" s="194" t="s">
        <v>308</v>
      </c>
      <c r="L9" s="189" t="s">
        <v>47</v>
      </c>
      <c r="M9" s="194" t="s">
        <v>309</v>
      </c>
      <c r="N9" s="189" t="s">
        <v>48</v>
      </c>
      <c r="O9" s="190" t="s">
        <v>49</v>
      </c>
      <c r="P9" s="189" t="s">
        <v>77</v>
      </c>
      <c r="Q9" s="189" t="s">
        <v>51</v>
      </c>
      <c r="R9" s="189">
        <v>1</v>
      </c>
      <c r="S9" s="189" t="s">
        <v>48</v>
      </c>
      <c r="T9" s="189" t="s">
        <v>48</v>
      </c>
      <c r="U9" s="191">
        <v>2000000</v>
      </c>
      <c r="V9" s="191">
        <v>13174.32</v>
      </c>
      <c r="W9" s="191"/>
      <c r="X9" s="191"/>
      <c r="Y9" s="191">
        <v>2013174.320872</v>
      </c>
      <c r="Z9" s="191">
        <v>2000000</v>
      </c>
      <c r="AA9" s="192"/>
      <c r="AB9" s="190" t="s">
        <v>53</v>
      </c>
      <c r="AC9" s="192">
        <v>670501</v>
      </c>
      <c r="AD9" s="190" t="s">
        <v>54</v>
      </c>
      <c r="AE9" s="191"/>
      <c r="AF9" s="191"/>
      <c r="AG9" s="191"/>
      <c r="AH9" s="191"/>
      <c r="AI9" s="191">
        <v>2000000</v>
      </c>
      <c r="AJ9" s="191"/>
      <c r="AK9" s="191"/>
      <c r="AL9" s="191"/>
      <c r="AM9" s="191"/>
      <c r="AN9" s="191"/>
      <c r="AO9" s="191"/>
      <c r="AP9" s="191"/>
      <c r="AQ9" s="191"/>
      <c r="AR9" s="193"/>
      <c r="AS9" s="190" t="s">
        <v>583</v>
      </c>
      <c r="AT9" s="104" t="s">
        <v>70</v>
      </c>
    </row>
    <row r="10" spans="1:50" ht="105" x14ac:dyDescent="0.25">
      <c r="A10" s="184" t="s">
        <v>712</v>
      </c>
      <c r="B10" s="92" t="s">
        <v>900</v>
      </c>
      <c r="C10" s="185" t="s">
        <v>44</v>
      </c>
      <c r="D10" s="186" t="s">
        <v>64</v>
      </c>
      <c r="E10" s="187" t="s">
        <v>310</v>
      </c>
      <c r="F10" s="188" t="s">
        <v>66</v>
      </c>
      <c r="G10" s="189">
        <v>24</v>
      </c>
      <c r="H10" s="189" t="s">
        <v>48</v>
      </c>
      <c r="I10" s="189">
        <v>2024</v>
      </c>
      <c r="J10" s="189">
        <v>2024</v>
      </c>
      <c r="K10" s="189" t="s">
        <v>311</v>
      </c>
      <c r="L10" s="189" t="s">
        <v>47</v>
      </c>
      <c r="M10" s="194" t="s">
        <v>312</v>
      </c>
      <c r="N10" s="189" t="s">
        <v>48</v>
      </c>
      <c r="O10" s="190" t="s">
        <v>49</v>
      </c>
      <c r="P10" s="189" t="s">
        <v>77</v>
      </c>
      <c r="Q10" s="189" t="s">
        <v>51</v>
      </c>
      <c r="R10" s="189">
        <v>1</v>
      </c>
      <c r="S10" s="189" t="s">
        <v>48</v>
      </c>
      <c r="T10" s="189" t="s">
        <v>48</v>
      </c>
      <c r="U10" s="191">
        <v>4000000</v>
      </c>
      <c r="V10" s="191">
        <v>540803.52</v>
      </c>
      <c r="W10" s="191"/>
      <c r="X10" s="191"/>
      <c r="Y10" s="191">
        <v>4540803.5178760001</v>
      </c>
      <c r="Z10" s="191">
        <v>4000000</v>
      </c>
      <c r="AA10" s="192"/>
      <c r="AB10" s="190" t="s">
        <v>53</v>
      </c>
      <c r="AC10" s="192">
        <v>670501</v>
      </c>
      <c r="AD10" s="190" t="s">
        <v>54</v>
      </c>
      <c r="AE10" s="191"/>
      <c r="AF10" s="191"/>
      <c r="AG10" s="191">
        <v>4000000</v>
      </c>
      <c r="AH10" s="191"/>
      <c r="AI10" s="191"/>
      <c r="AJ10" s="191"/>
      <c r="AK10" s="191"/>
      <c r="AL10" s="191"/>
      <c r="AM10" s="191"/>
      <c r="AN10" s="191"/>
      <c r="AO10" s="191"/>
      <c r="AP10" s="191"/>
      <c r="AQ10" s="191"/>
      <c r="AR10" s="193"/>
      <c r="AS10" s="190" t="s">
        <v>583</v>
      </c>
      <c r="AT10" s="104" t="s">
        <v>70</v>
      </c>
    </row>
    <row r="11" spans="1:50" ht="30" x14ac:dyDescent="0.25">
      <c r="A11" s="184" t="s">
        <v>713</v>
      </c>
      <c r="B11" s="92" t="s">
        <v>901</v>
      </c>
      <c r="C11" s="185" t="s">
        <v>44</v>
      </c>
      <c r="D11" s="186" t="s">
        <v>64</v>
      </c>
      <c r="E11" s="195" t="s">
        <v>313</v>
      </c>
      <c r="F11" s="188" t="s">
        <v>66</v>
      </c>
      <c r="G11" s="189">
        <v>36</v>
      </c>
      <c r="H11" s="189" t="s">
        <v>48</v>
      </c>
      <c r="I11" s="189">
        <v>2024</v>
      </c>
      <c r="J11" s="189">
        <v>2024</v>
      </c>
      <c r="K11" s="189"/>
      <c r="L11" s="189" t="s">
        <v>47</v>
      </c>
      <c r="M11" s="189" t="s">
        <v>314</v>
      </c>
      <c r="N11" s="189" t="s">
        <v>48</v>
      </c>
      <c r="O11" s="190" t="s">
        <v>49</v>
      </c>
      <c r="P11" s="189" t="s">
        <v>77</v>
      </c>
      <c r="Q11" s="189" t="s">
        <v>315</v>
      </c>
      <c r="R11" s="189">
        <v>1</v>
      </c>
      <c r="S11" s="189" t="s">
        <v>48</v>
      </c>
      <c r="T11" s="189" t="s">
        <v>48</v>
      </c>
      <c r="U11" s="191">
        <v>1000000</v>
      </c>
      <c r="V11" s="191">
        <v>1000000</v>
      </c>
      <c r="W11" s="191">
        <v>1000000</v>
      </c>
      <c r="X11" s="191"/>
      <c r="Y11" s="191">
        <v>3000000</v>
      </c>
      <c r="Z11" s="191">
        <v>1000000</v>
      </c>
      <c r="AA11" s="192"/>
      <c r="AB11" s="190" t="s">
        <v>53</v>
      </c>
      <c r="AC11" s="192">
        <v>670501</v>
      </c>
      <c r="AD11" s="190" t="s">
        <v>54</v>
      </c>
      <c r="AE11" s="191">
        <v>90000</v>
      </c>
      <c r="AF11" s="191">
        <v>80000</v>
      </c>
      <c r="AG11" s="191">
        <v>140000</v>
      </c>
      <c r="AH11" s="191">
        <v>50000</v>
      </c>
      <c r="AI11" s="191">
        <v>60000</v>
      </c>
      <c r="AJ11" s="191">
        <v>50000</v>
      </c>
      <c r="AK11" s="191">
        <v>60000</v>
      </c>
      <c r="AL11" s="191">
        <v>100000</v>
      </c>
      <c r="AM11" s="191">
        <v>20000</v>
      </c>
      <c r="AN11" s="191">
        <v>150000</v>
      </c>
      <c r="AO11" s="191">
        <v>100000</v>
      </c>
      <c r="AP11" s="191">
        <v>50000</v>
      </c>
      <c r="AQ11" s="191">
        <v>50000</v>
      </c>
      <c r="AR11" s="193"/>
      <c r="AS11" s="192"/>
      <c r="AT11" s="104" t="s">
        <v>55</v>
      </c>
    </row>
    <row r="12" spans="1:50" ht="30" x14ac:dyDescent="0.25">
      <c r="A12" s="184" t="s">
        <v>714</v>
      </c>
      <c r="B12" s="92" t="s">
        <v>902</v>
      </c>
      <c r="C12" s="185" t="s">
        <v>44</v>
      </c>
      <c r="D12" s="186" t="s">
        <v>64</v>
      </c>
      <c r="E12" s="187" t="s">
        <v>316</v>
      </c>
      <c r="F12" s="188" t="s">
        <v>66</v>
      </c>
      <c r="G12" s="189">
        <v>60</v>
      </c>
      <c r="H12" s="189" t="s">
        <v>48</v>
      </c>
      <c r="I12" s="189">
        <v>2024</v>
      </c>
      <c r="J12" s="189">
        <v>2024</v>
      </c>
      <c r="K12" s="189"/>
      <c r="L12" s="189" t="s">
        <v>47</v>
      </c>
      <c r="M12" s="194" t="s">
        <v>317</v>
      </c>
      <c r="N12" s="189" t="s">
        <v>48</v>
      </c>
      <c r="O12" s="190" t="s">
        <v>49</v>
      </c>
      <c r="P12" s="189" t="s">
        <v>50</v>
      </c>
      <c r="Q12" s="194" t="s">
        <v>315</v>
      </c>
      <c r="R12" s="189">
        <v>1</v>
      </c>
      <c r="S12" s="189" t="s">
        <v>48</v>
      </c>
      <c r="T12" s="189" t="s">
        <v>48</v>
      </c>
      <c r="U12" s="191">
        <v>1000000</v>
      </c>
      <c r="V12" s="191">
        <v>1000000</v>
      </c>
      <c r="W12" s="191">
        <v>1000000</v>
      </c>
      <c r="X12" s="191">
        <v>4000000</v>
      </c>
      <c r="Y12" s="191">
        <v>7000000</v>
      </c>
      <c r="Z12" s="191">
        <v>1000000</v>
      </c>
      <c r="AA12" s="192"/>
      <c r="AB12" s="190" t="s">
        <v>53</v>
      </c>
      <c r="AC12" s="192">
        <v>670501</v>
      </c>
      <c r="AD12" s="190" t="s">
        <v>54</v>
      </c>
      <c r="AE12" s="191">
        <v>150000</v>
      </c>
      <c r="AF12" s="191">
        <v>100000</v>
      </c>
      <c r="AG12" s="191">
        <v>100000</v>
      </c>
      <c r="AH12" s="191">
        <v>100000</v>
      </c>
      <c r="AI12" s="191">
        <v>100000</v>
      </c>
      <c r="AJ12" s="191">
        <v>100000</v>
      </c>
      <c r="AK12" s="191">
        <v>100000</v>
      </c>
      <c r="AL12" s="191">
        <v>200000</v>
      </c>
      <c r="AM12" s="191">
        <v>50000</v>
      </c>
      <c r="AN12" s="191"/>
      <c r="AO12" s="191"/>
      <c r="AP12" s="191"/>
      <c r="AQ12" s="191"/>
      <c r="AR12" s="193"/>
      <c r="AS12" s="192"/>
      <c r="AT12" s="104" t="s">
        <v>55</v>
      </c>
    </row>
    <row r="13" spans="1:50" ht="30" x14ac:dyDescent="0.25">
      <c r="A13" s="184" t="s">
        <v>715</v>
      </c>
      <c r="B13" s="92" t="s">
        <v>904</v>
      </c>
      <c r="C13" s="185" t="s">
        <v>44</v>
      </c>
      <c r="D13" s="186" t="s">
        <v>64</v>
      </c>
      <c r="E13" s="187" t="s">
        <v>318</v>
      </c>
      <c r="F13" s="188" t="s">
        <v>66</v>
      </c>
      <c r="G13" s="189">
        <v>60</v>
      </c>
      <c r="H13" s="189" t="s">
        <v>48</v>
      </c>
      <c r="I13" s="189">
        <v>2024</v>
      </c>
      <c r="J13" s="189">
        <v>2024</v>
      </c>
      <c r="K13" s="189"/>
      <c r="L13" s="194" t="s">
        <v>903</v>
      </c>
      <c r="M13" s="189"/>
      <c r="N13" s="189" t="s">
        <v>48</v>
      </c>
      <c r="O13" s="190" t="s">
        <v>49</v>
      </c>
      <c r="P13" s="189" t="s">
        <v>77</v>
      </c>
      <c r="Q13" s="194" t="s">
        <v>51</v>
      </c>
      <c r="R13" s="189">
        <v>1</v>
      </c>
      <c r="S13" s="189" t="s">
        <v>47</v>
      </c>
      <c r="T13" s="189" t="s">
        <v>47</v>
      </c>
      <c r="U13" s="191">
        <v>4000000</v>
      </c>
      <c r="V13" s="191">
        <v>4000000</v>
      </c>
      <c r="W13" s="191">
        <v>4000000</v>
      </c>
      <c r="X13" s="191">
        <v>2724180.76</v>
      </c>
      <c r="Y13" s="191">
        <v>14724180.76</v>
      </c>
      <c r="Z13" s="191">
        <v>4000000</v>
      </c>
      <c r="AA13" s="192"/>
      <c r="AB13" s="190" t="s">
        <v>53</v>
      </c>
      <c r="AC13" s="192">
        <v>670501</v>
      </c>
      <c r="AD13" s="190" t="s">
        <v>54</v>
      </c>
      <c r="AE13" s="191">
        <v>400000</v>
      </c>
      <c r="AF13" s="191">
        <v>300000</v>
      </c>
      <c r="AG13" s="191">
        <v>300000</v>
      </c>
      <c r="AH13" s="191">
        <v>200000</v>
      </c>
      <c r="AI13" s="191">
        <v>300000</v>
      </c>
      <c r="AJ13" s="191">
        <v>200000</v>
      </c>
      <c r="AK13" s="191">
        <v>300000</v>
      </c>
      <c r="AL13" s="191">
        <v>600000</v>
      </c>
      <c r="AM13" s="191">
        <v>100000</v>
      </c>
      <c r="AN13" s="191">
        <v>450000</v>
      </c>
      <c r="AO13" s="191">
        <v>450000</v>
      </c>
      <c r="AP13" s="191">
        <v>250000</v>
      </c>
      <c r="AQ13" s="191">
        <v>150000</v>
      </c>
      <c r="AR13" s="193"/>
      <c r="AS13" s="190" t="s">
        <v>319</v>
      </c>
      <c r="AT13" s="104" t="s">
        <v>70</v>
      </c>
    </row>
    <row r="14" spans="1:50" ht="105" x14ac:dyDescent="0.25">
      <c r="A14" s="184" t="s">
        <v>716</v>
      </c>
      <c r="B14" s="92" t="s">
        <v>905</v>
      </c>
      <c r="C14" s="185" t="s">
        <v>44</v>
      </c>
      <c r="D14" s="186" t="s">
        <v>64</v>
      </c>
      <c r="E14" s="195" t="s">
        <v>320</v>
      </c>
      <c r="F14" s="188" t="s">
        <v>66</v>
      </c>
      <c r="G14" s="189">
        <v>48</v>
      </c>
      <c r="H14" s="189" t="s">
        <v>48</v>
      </c>
      <c r="I14" s="189">
        <v>2024</v>
      </c>
      <c r="J14" s="189">
        <v>2024</v>
      </c>
      <c r="K14" s="189"/>
      <c r="L14" s="194" t="s">
        <v>47</v>
      </c>
      <c r="M14" s="189" t="s">
        <v>321</v>
      </c>
      <c r="N14" s="189" t="s">
        <v>48</v>
      </c>
      <c r="O14" s="190" t="s">
        <v>49</v>
      </c>
      <c r="P14" s="189" t="s">
        <v>50</v>
      </c>
      <c r="Q14" s="189" t="s">
        <v>51</v>
      </c>
      <c r="R14" s="189">
        <v>1</v>
      </c>
      <c r="S14" s="189" t="s">
        <v>47</v>
      </c>
      <c r="T14" s="189" t="s">
        <v>48</v>
      </c>
      <c r="U14" s="191">
        <v>8657000</v>
      </c>
      <c r="V14" s="191">
        <v>4753000</v>
      </c>
      <c r="W14" s="191">
        <v>4518000</v>
      </c>
      <c r="X14" s="191">
        <v>4289000</v>
      </c>
      <c r="Y14" s="191">
        <v>22217000</v>
      </c>
      <c r="Z14" s="191">
        <v>8657000</v>
      </c>
      <c r="AA14" s="192"/>
      <c r="AB14" s="190" t="s">
        <v>53</v>
      </c>
      <c r="AC14" s="192">
        <v>670501</v>
      </c>
      <c r="AD14" s="190" t="s">
        <v>54</v>
      </c>
      <c r="AE14" s="191">
        <v>1110000</v>
      </c>
      <c r="AF14" s="191">
        <v>726000</v>
      </c>
      <c r="AG14" s="191">
        <v>726000</v>
      </c>
      <c r="AH14" s="191">
        <v>425000</v>
      </c>
      <c r="AI14" s="191">
        <v>707000</v>
      </c>
      <c r="AJ14" s="191">
        <v>425000</v>
      </c>
      <c r="AK14" s="191">
        <v>624000</v>
      </c>
      <c r="AL14" s="191">
        <v>2000000</v>
      </c>
      <c r="AM14" s="191">
        <v>243000</v>
      </c>
      <c r="AN14" s="191">
        <v>327000</v>
      </c>
      <c r="AO14" s="191">
        <v>471000</v>
      </c>
      <c r="AP14" s="191">
        <v>146000</v>
      </c>
      <c r="AQ14" s="191">
        <v>727000</v>
      </c>
      <c r="AR14" s="193"/>
      <c r="AS14" s="198" t="s">
        <v>906</v>
      </c>
      <c r="AT14" s="104" t="s">
        <v>55</v>
      </c>
    </row>
    <row r="15" spans="1:50" ht="30" x14ac:dyDescent="0.25">
      <c r="A15" s="184" t="s">
        <v>717</v>
      </c>
      <c r="B15" s="92" t="s">
        <v>907</v>
      </c>
      <c r="C15" s="185" t="s">
        <v>44</v>
      </c>
      <c r="D15" s="186" t="s">
        <v>64</v>
      </c>
      <c r="E15" s="187" t="s">
        <v>322</v>
      </c>
      <c r="F15" s="188" t="s">
        <v>66</v>
      </c>
      <c r="G15" s="189">
        <v>36</v>
      </c>
      <c r="H15" s="189" t="s">
        <v>48</v>
      </c>
      <c r="I15" s="189">
        <v>2024</v>
      </c>
      <c r="J15" s="189">
        <v>2024</v>
      </c>
      <c r="K15" s="189"/>
      <c r="L15" s="189" t="s">
        <v>47</v>
      </c>
      <c r="M15" s="189" t="s">
        <v>323</v>
      </c>
      <c r="N15" s="189" t="s">
        <v>48</v>
      </c>
      <c r="O15" s="190" t="s">
        <v>49</v>
      </c>
      <c r="P15" s="189" t="s">
        <v>77</v>
      </c>
      <c r="Q15" s="189" t="s">
        <v>51</v>
      </c>
      <c r="R15" s="189">
        <v>1</v>
      </c>
      <c r="S15" s="189" t="s">
        <v>48</v>
      </c>
      <c r="T15" s="189" t="s">
        <v>48</v>
      </c>
      <c r="U15" s="191">
        <v>2000000</v>
      </c>
      <c r="V15" s="191">
        <v>3000000</v>
      </c>
      <c r="W15" s="191">
        <v>2000000</v>
      </c>
      <c r="X15" s="191"/>
      <c r="Y15" s="191">
        <v>7000000</v>
      </c>
      <c r="Z15" s="191">
        <v>2000000</v>
      </c>
      <c r="AA15" s="192"/>
      <c r="AB15" s="190" t="s">
        <v>53</v>
      </c>
      <c r="AC15" s="192">
        <v>670501</v>
      </c>
      <c r="AD15" s="190" t="s">
        <v>54</v>
      </c>
      <c r="AE15" s="191">
        <v>150000</v>
      </c>
      <c r="AF15" s="191">
        <v>120000</v>
      </c>
      <c r="AG15" s="191">
        <v>200000</v>
      </c>
      <c r="AH15" s="191">
        <v>80000</v>
      </c>
      <c r="AI15" s="191">
        <v>120000</v>
      </c>
      <c r="AJ15" s="191">
        <v>80000</v>
      </c>
      <c r="AK15" s="191">
        <v>120000</v>
      </c>
      <c r="AL15" s="191">
        <v>260000</v>
      </c>
      <c r="AM15" s="191">
        <v>20000</v>
      </c>
      <c r="AN15" s="191">
        <v>350000</v>
      </c>
      <c r="AO15" s="191">
        <v>350000</v>
      </c>
      <c r="AP15" s="191">
        <v>150000</v>
      </c>
      <c r="AQ15" s="191"/>
      <c r="AR15" s="193"/>
      <c r="AS15" s="192"/>
      <c r="AT15" s="104" t="s">
        <v>55</v>
      </c>
    </row>
    <row r="16" spans="1:50" ht="30" x14ac:dyDescent="0.25">
      <c r="A16" s="199" t="s">
        <v>718</v>
      </c>
      <c r="B16" s="92" t="s">
        <v>908</v>
      </c>
      <c r="C16" s="185" t="s">
        <v>44</v>
      </c>
      <c r="D16" s="186" t="s">
        <v>64</v>
      </c>
      <c r="E16" s="187" t="s">
        <v>324</v>
      </c>
      <c r="F16" s="188" t="s">
        <v>66</v>
      </c>
      <c r="G16" s="189">
        <v>36</v>
      </c>
      <c r="H16" s="189" t="s">
        <v>48</v>
      </c>
      <c r="I16" s="189">
        <v>2024</v>
      </c>
      <c r="J16" s="189">
        <v>2024</v>
      </c>
      <c r="K16" s="189"/>
      <c r="L16" s="189" t="s">
        <v>48</v>
      </c>
      <c r="M16" s="189"/>
      <c r="N16" s="189" t="s">
        <v>48</v>
      </c>
      <c r="O16" s="190" t="s">
        <v>49</v>
      </c>
      <c r="P16" s="189" t="s">
        <v>77</v>
      </c>
      <c r="Q16" s="189" t="s">
        <v>315</v>
      </c>
      <c r="R16" s="189">
        <v>1</v>
      </c>
      <c r="S16" s="189" t="s">
        <v>48</v>
      </c>
      <c r="T16" s="189" t="s">
        <v>48</v>
      </c>
      <c r="U16" s="191">
        <v>600000</v>
      </c>
      <c r="V16" s="191">
        <v>600000</v>
      </c>
      <c r="W16" s="191">
        <v>600000</v>
      </c>
      <c r="X16" s="191"/>
      <c r="Y16" s="191">
        <v>1800000</v>
      </c>
      <c r="Z16" s="191">
        <v>600000</v>
      </c>
      <c r="AA16" s="192"/>
      <c r="AB16" s="190" t="s">
        <v>53</v>
      </c>
      <c r="AC16" s="192">
        <v>670501</v>
      </c>
      <c r="AD16" s="190" t="s">
        <v>54</v>
      </c>
      <c r="AE16" s="191">
        <v>130000</v>
      </c>
      <c r="AF16" s="191">
        <v>50000</v>
      </c>
      <c r="AG16" s="191">
        <v>40000</v>
      </c>
      <c r="AH16" s="191">
        <v>30000</v>
      </c>
      <c r="AI16" s="191">
        <v>50000</v>
      </c>
      <c r="AJ16" s="191">
        <v>30000</v>
      </c>
      <c r="AK16" s="191">
        <v>50000</v>
      </c>
      <c r="AL16" s="191">
        <v>170000</v>
      </c>
      <c r="AM16" s="191">
        <v>50000</v>
      </c>
      <c r="AN16" s="191"/>
      <c r="AO16" s="191"/>
      <c r="AP16" s="191"/>
      <c r="AQ16" s="191"/>
      <c r="AR16" s="193"/>
      <c r="AS16" s="192"/>
      <c r="AT16" s="104" t="s">
        <v>55</v>
      </c>
    </row>
    <row r="17" spans="1:46" ht="30" x14ac:dyDescent="0.25">
      <c r="A17" s="184" t="s">
        <v>719</v>
      </c>
      <c r="B17" s="92" t="s">
        <v>909</v>
      </c>
      <c r="C17" s="185" t="s">
        <v>44</v>
      </c>
      <c r="D17" s="186" t="s">
        <v>64</v>
      </c>
      <c r="E17" s="187" t="s">
        <v>325</v>
      </c>
      <c r="F17" s="188" t="s">
        <v>66</v>
      </c>
      <c r="G17" s="189">
        <v>36</v>
      </c>
      <c r="H17" s="189" t="s">
        <v>48</v>
      </c>
      <c r="I17" s="189">
        <v>2024</v>
      </c>
      <c r="J17" s="189">
        <v>2024</v>
      </c>
      <c r="K17" s="189"/>
      <c r="L17" s="189" t="s">
        <v>48</v>
      </c>
      <c r="M17" s="189"/>
      <c r="N17" s="189" t="s">
        <v>48</v>
      </c>
      <c r="O17" s="190" t="s">
        <v>49</v>
      </c>
      <c r="P17" s="189" t="s">
        <v>77</v>
      </c>
      <c r="Q17" s="189" t="s">
        <v>315</v>
      </c>
      <c r="R17" s="189">
        <v>1</v>
      </c>
      <c r="S17" s="189" t="s">
        <v>48</v>
      </c>
      <c r="T17" s="189" t="s">
        <v>48</v>
      </c>
      <c r="U17" s="191">
        <v>500000</v>
      </c>
      <c r="V17" s="191">
        <v>500000</v>
      </c>
      <c r="W17" s="191">
        <v>500000</v>
      </c>
      <c r="X17" s="191"/>
      <c r="Y17" s="191">
        <v>1500000</v>
      </c>
      <c r="Z17" s="191">
        <v>500000</v>
      </c>
      <c r="AA17" s="192"/>
      <c r="AB17" s="190" t="s">
        <v>53</v>
      </c>
      <c r="AC17" s="192">
        <v>670501</v>
      </c>
      <c r="AD17" s="190" t="s">
        <v>54</v>
      </c>
      <c r="AE17" s="191">
        <v>80000</v>
      </c>
      <c r="AF17" s="191">
        <v>50000</v>
      </c>
      <c r="AG17" s="191">
        <v>50000</v>
      </c>
      <c r="AH17" s="191">
        <v>30000</v>
      </c>
      <c r="AI17" s="191">
        <v>50000</v>
      </c>
      <c r="AJ17" s="191">
        <v>30000</v>
      </c>
      <c r="AK17" s="191">
        <v>50000</v>
      </c>
      <c r="AL17" s="191">
        <v>130000</v>
      </c>
      <c r="AM17" s="191">
        <v>30000</v>
      </c>
      <c r="AN17" s="191"/>
      <c r="AO17" s="191"/>
      <c r="AP17" s="191"/>
      <c r="AQ17" s="191"/>
      <c r="AR17" s="193"/>
      <c r="AS17" s="192"/>
      <c r="AT17" s="104" t="s">
        <v>55</v>
      </c>
    </row>
    <row r="18" spans="1:46" ht="45" x14ac:dyDescent="0.25">
      <c r="A18" s="200" t="s">
        <v>720</v>
      </c>
      <c r="B18" s="92" t="s">
        <v>910</v>
      </c>
      <c r="C18" s="185" t="s">
        <v>44</v>
      </c>
      <c r="D18" s="186" t="s">
        <v>64</v>
      </c>
      <c r="E18" s="187" t="s">
        <v>326</v>
      </c>
      <c r="F18" s="188" t="s">
        <v>66</v>
      </c>
      <c r="G18" s="189">
        <v>36</v>
      </c>
      <c r="H18" s="189" t="s">
        <v>48</v>
      </c>
      <c r="I18" s="189">
        <v>2024</v>
      </c>
      <c r="J18" s="189">
        <v>2024</v>
      </c>
      <c r="K18" s="189"/>
      <c r="L18" s="189" t="s">
        <v>48</v>
      </c>
      <c r="M18" s="189"/>
      <c r="N18" s="189" t="s">
        <v>48</v>
      </c>
      <c r="O18" s="190" t="s">
        <v>49</v>
      </c>
      <c r="P18" s="189" t="s">
        <v>77</v>
      </c>
      <c r="Q18" s="201" t="s">
        <v>315</v>
      </c>
      <c r="R18" s="189">
        <v>1</v>
      </c>
      <c r="S18" s="189" t="s">
        <v>48</v>
      </c>
      <c r="T18" s="189" t="s">
        <v>48</v>
      </c>
      <c r="U18" s="191">
        <v>1000000</v>
      </c>
      <c r="V18" s="191">
        <v>1000000</v>
      </c>
      <c r="W18" s="191">
        <v>1000000</v>
      </c>
      <c r="X18" s="191">
        <v>3000000</v>
      </c>
      <c r="Y18" s="191">
        <v>6000000</v>
      </c>
      <c r="Z18" s="191">
        <v>1000000</v>
      </c>
      <c r="AA18" s="192"/>
      <c r="AB18" s="190" t="s">
        <v>53</v>
      </c>
      <c r="AC18" s="192">
        <v>670501</v>
      </c>
      <c r="AD18" s="190" t="s">
        <v>54</v>
      </c>
      <c r="AE18" s="191">
        <v>100000</v>
      </c>
      <c r="AF18" s="191">
        <v>100000</v>
      </c>
      <c r="AG18" s="191">
        <v>150000</v>
      </c>
      <c r="AH18" s="191">
        <v>50000</v>
      </c>
      <c r="AI18" s="191">
        <v>70000</v>
      </c>
      <c r="AJ18" s="191">
        <v>40000</v>
      </c>
      <c r="AK18" s="191">
        <v>70000</v>
      </c>
      <c r="AL18" s="191">
        <v>120000</v>
      </c>
      <c r="AM18" s="191">
        <v>50000</v>
      </c>
      <c r="AN18" s="191">
        <v>70000</v>
      </c>
      <c r="AO18" s="191">
        <v>80000</v>
      </c>
      <c r="AP18" s="191">
        <v>50000</v>
      </c>
      <c r="AQ18" s="191">
        <v>50000</v>
      </c>
      <c r="AR18" s="193"/>
      <c r="AS18" s="192"/>
      <c r="AT18" s="104" t="s">
        <v>55</v>
      </c>
    </row>
    <row r="19" spans="1:46" ht="45" x14ac:dyDescent="0.25">
      <c r="A19" s="200" t="s">
        <v>721</v>
      </c>
      <c r="B19" s="92" t="s">
        <v>911</v>
      </c>
      <c r="C19" s="185" t="s">
        <v>44</v>
      </c>
      <c r="D19" s="186" t="s">
        <v>64</v>
      </c>
      <c r="E19" s="202" t="s">
        <v>327</v>
      </c>
      <c r="F19" s="188" t="s">
        <v>66</v>
      </c>
      <c r="G19" s="189">
        <v>36</v>
      </c>
      <c r="H19" s="189" t="s">
        <v>48</v>
      </c>
      <c r="I19" s="189">
        <v>2024</v>
      </c>
      <c r="J19" s="189">
        <v>2024</v>
      </c>
      <c r="K19" s="189"/>
      <c r="L19" s="189" t="s">
        <v>48</v>
      </c>
      <c r="M19" s="189"/>
      <c r="N19" s="189" t="s">
        <v>48</v>
      </c>
      <c r="O19" s="190" t="s">
        <v>49</v>
      </c>
      <c r="P19" s="189" t="s">
        <v>77</v>
      </c>
      <c r="Q19" s="189" t="s">
        <v>315</v>
      </c>
      <c r="R19" s="189">
        <v>1</v>
      </c>
      <c r="S19" s="189" t="s">
        <v>48</v>
      </c>
      <c r="T19" s="189" t="s">
        <v>48</v>
      </c>
      <c r="U19" s="191">
        <v>800000</v>
      </c>
      <c r="V19" s="191">
        <v>800000</v>
      </c>
      <c r="W19" s="191">
        <v>800000</v>
      </c>
      <c r="X19" s="191"/>
      <c r="Y19" s="191">
        <v>2400000</v>
      </c>
      <c r="Z19" s="191">
        <v>800000</v>
      </c>
      <c r="AA19" s="192"/>
      <c r="AB19" s="190" t="s">
        <v>53</v>
      </c>
      <c r="AC19" s="192">
        <v>670501</v>
      </c>
      <c r="AD19" s="190" t="s">
        <v>54</v>
      </c>
      <c r="AE19" s="191">
        <v>120000</v>
      </c>
      <c r="AF19" s="191">
        <v>60000</v>
      </c>
      <c r="AG19" s="191">
        <v>60000</v>
      </c>
      <c r="AH19" s="191">
        <v>60000</v>
      </c>
      <c r="AI19" s="191">
        <v>60000</v>
      </c>
      <c r="AJ19" s="191">
        <v>60000</v>
      </c>
      <c r="AK19" s="191">
        <v>60000</v>
      </c>
      <c r="AL19" s="191">
        <v>300000</v>
      </c>
      <c r="AM19" s="191">
        <v>20000</v>
      </c>
      <c r="AN19" s="191"/>
      <c r="AO19" s="191"/>
      <c r="AP19" s="191"/>
      <c r="AQ19" s="191"/>
      <c r="AR19" s="193"/>
      <c r="AS19" s="192"/>
      <c r="AT19" s="104" t="s">
        <v>55</v>
      </c>
    </row>
    <row r="20" spans="1:46" ht="30" x14ac:dyDescent="0.25">
      <c r="A20" s="200" t="s">
        <v>722</v>
      </c>
      <c r="B20" s="92" t="s">
        <v>912</v>
      </c>
      <c r="C20" s="185" t="s">
        <v>44</v>
      </c>
      <c r="D20" s="186" t="s">
        <v>64</v>
      </c>
      <c r="E20" s="187" t="s">
        <v>328</v>
      </c>
      <c r="F20" s="188" t="s">
        <v>66</v>
      </c>
      <c r="G20" s="189">
        <v>36</v>
      </c>
      <c r="H20" s="189" t="s">
        <v>48</v>
      </c>
      <c r="I20" s="189">
        <v>2024</v>
      </c>
      <c r="J20" s="189">
        <v>2024</v>
      </c>
      <c r="K20" s="189"/>
      <c r="L20" s="189" t="s">
        <v>48</v>
      </c>
      <c r="M20" s="189"/>
      <c r="N20" s="189" t="s">
        <v>48</v>
      </c>
      <c r="O20" s="190" t="s">
        <v>49</v>
      </c>
      <c r="P20" s="189" t="s">
        <v>77</v>
      </c>
      <c r="Q20" s="189" t="s">
        <v>315</v>
      </c>
      <c r="R20" s="189">
        <v>1</v>
      </c>
      <c r="S20" s="189" t="s">
        <v>48</v>
      </c>
      <c r="T20" s="189" t="s">
        <v>48</v>
      </c>
      <c r="U20" s="191">
        <v>800000</v>
      </c>
      <c r="V20" s="191">
        <v>800000</v>
      </c>
      <c r="W20" s="191">
        <v>800000</v>
      </c>
      <c r="X20" s="191">
        <v>1600000</v>
      </c>
      <c r="Y20" s="191">
        <v>4000000</v>
      </c>
      <c r="Z20" s="191">
        <v>800000</v>
      </c>
      <c r="AA20" s="192"/>
      <c r="AB20" s="190" t="s">
        <v>53</v>
      </c>
      <c r="AC20" s="192">
        <v>670501</v>
      </c>
      <c r="AD20" s="190" t="s">
        <v>54</v>
      </c>
      <c r="AE20" s="191">
        <v>150000</v>
      </c>
      <c r="AF20" s="191">
        <v>60000</v>
      </c>
      <c r="AG20" s="191">
        <v>60000</v>
      </c>
      <c r="AH20" s="191">
        <v>40000</v>
      </c>
      <c r="AI20" s="191">
        <v>60000</v>
      </c>
      <c r="AJ20" s="191">
        <v>40000</v>
      </c>
      <c r="AK20" s="191">
        <v>60000</v>
      </c>
      <c r="AL20" s="191">
        <v>200000</v>
      </c>
      <c r="AM20" s="191">
        <v>30000</v>
      </c>
      <c r="AN20" s="191">
        <v>25000</v>
      </c>
      <c r="AO20" s="191">
        <v>25000</v>
      </c>
      <c r="AP20" s="191">
        <v>25000</v>
      </c>
      <c r="AQ20" s="191">
        <v>25000</v>
      </c>
      <c r="AR20" s="193"/>
      <c r="AS20" s="192"/>
      <c r="AT20" s="104" t="s">
        <v>55</v>
      </c>
    </row>
    <row r="21" spans="1:46" ht="30" x14ac:dyDescent="0.25">
      <c r="A21" s="200" t="s">
        <v>723</v>
      </c>
      <c r="B21" s="92" t="s">
        <v>913</v>
      </c>
      <c r="C21" s="185" t="s">
        <v>44</v>
      </c>
      <c r="D21" s="186" t="s">
        <v>64</v>
      </c>
      <c r="E21" s="187" t="s">
        <v>329</v>
      </c>
      <c r="F21" s="188" t="s">
        <v>66</v>
      </c>
      <c r="G21" s="189">
        <v>36</v>
      </c>
      <c r="H21" s="189" t="s">
        <v>48</v>
      </c>
      <c r="I21" s="189">
        <v>2024</v>
      </c>
      <c r="J21" s="189">
        <v>2024</v>
      </c>
      <c r="K21" s="189"/>
      <c r="L21" s="189" t="s">
        <v>48</v>
      </c>
      <c r="M21" s="189"/>
      <c r="N21" s="189" t="s">
        <v>48</v>
      </c>
      <c r="O21" s="190" t="s">
        <v>49</v>
      </c>
      <c r="P21" s="189" t="s">
        <v>50</v>
      </c>
      <c r="Q21" s="201" t="s">
        <v>51</v>
      </c>
      <c r="R21" s="189">
        <v>1</v>
      </c>
      <c r="S21" s="189" t="s">
        <v>48</v>
      </c>
      <c r="T21" s="189" t="s">
        <v>48</v>
      </c>
      <c r="U21" s="191">
        <v>800000</v>
      </c>
      <c r="V21" s="191">
        <v>800000</v>
      </c>
      <c r="W21" s="191">
        <v>800000</v>
      </c>
      <c r="X21" s="191">
        <v>1600000</v>
      </c>
      <c r="Y21" s="191">
        <v>4000000</v>
      </c>
      <c r="Z21" s="191">
        <v>800000</v>
      </c>
      <c r="AA21" s="192"/>
      <c r="AB21" s="190" t="s">
        <v>53</v>
      </c>
      <c r="AC21" s="192">
        <v>670501</v>
      </c>
      <c r="AD21" s="190" t="s">
        <v>54</v>
      </c>
      <c r="AE21" s="191">
        <v>150000</v>
      </c>
      <c r="AF21" s="191">
        <v>60000</v>
      </c>
      <c r="AG21" s="191">
        <v>60000</v>
      </c>
      <c r="AH21" s="191">
        <v>40000</v>
      </c>
      <c r="AI21" s="191">
        <v>60000</v>
      </c>
      <c r="AJ21" s="191">
        <v>40000</v>
      </c>
      <c r="AK21" s="191">
        <v>60000</v>
      </c>
      <c r="AL21" s="191">
        <v>200000</v>
      </c>
      <c r="AM21" s="191">
        <v>30000</v>
      </c>
      <c r="AN21" s="191">
        <v>25000</v>
      </c>
      <c r="AO21" s="191">
        <v>25000</v>
      </c>
      <c r="AP21" s="191">
        <v>25000</v>
      </c>
      <c r="AQ21" s="191">
        <v>25000</v>
      </c>
      <c r="AR21" s="193"/>
      <c r="AS21" s="192"/>
      <c r="AT21" s="104" t="s">
        <v>55</v>
      </c>
    </row>
    <row r="22" spans="1:46" ht="30" x14ac:dyDescent="0.25">
      <c r="A22" s="184" t="s">
        <v>724</v>
      </c>
      <c r="B22" s="92" t="s">
        <v>914</v>
      </c>
      <c r="C22" s="185" t="s">
        <v>44</v>
      </c>
      <c r="D22" s="186" t="s">
        <v>64</v>
      </c>
      <c r="E22" s="187" t="s">
        <v>330</v>
      </c>
      <c r="F22" s="188" t="s">
        <v>66</v>
      </c>
      <c r="G22" s="189">
        <v>36</v>
      </c>
      <c r="H22" s="189" t="s">
        <v>48</v>
      </c>
      <c r="I22" s="189">
        <v>2024</v>
      </c>
      <c r="J22" s="189">
        <v>2024</v>
      </c>
      <c r="K22" s="189"/>
      <c r="L22" s="189" t="s">
        <v>48</v>
      </c>
      <c r="M22" s="189"/>
      <c r="N22" s="189" t="s">
        <v>48</v>
      </c>
      <c r="O22" s="190" t="s">
        <v>49</v>
      </c>
      <c r="P22" s="189" t="s">
        <v>77</v>
      </c>
      <c r="Q22" s="189" t="s">
        <v>315</v>
      </c>
      <c r="R22" s="189">
        <v>1</v>
      </c>
      <c r="S22" s="189" t="s">
        <v>48</v>
      </c>
      <c r="T22" s="189" t="s">
        <v>48</v>
      </c>
      <c r="U22" s="191">
        <v>400000</v>
      </c>
      <c r="V22" s="191">
        <v>400000</v>
      </c>
      <c r="W22" s="191">
        <v>400000</v>
      </c>
      <c r="X22" s="191"/>
      <c r="Y22" s="191">
        <v>1200000</v>
      </c>
      <c r="Z22" s="191">
        <v>400000</v>
      </c>
      <c r="AA22" s="192"/>
      <c r="AB22" s="190" t="s">
        <v>53</v>
      </c>
      <c r="AC22" s="192">
        <v>670501</v>
      </c>
      <c r="AD22" s="190" t="s">
        <v>54</v>
      </c>
      <c r="AE22" s="191">
        <v>100000</v>
      </c>
      <c r="AF22" s="191">
        <v>30000</v>
      </c>
      <c r="AG22" s="191">
        <v>30000</v>
      </c>
      <c r="AH22" s="191">
        <v>30000</v>
      </c>
      <c r="AI22" s="191">
        <v>30000</v>
      </c>
      <c r="AJ22" s="191">
        <v>30000</v>
      </c>
      <c r="AK22" s="191">
        <v>30000</v>
      </c>
      <c r="AL22" s="191">
        <v>120000</v>
      </c>
      <c r="AM22" s="191"/>
      <c r="AN22" s="191"/>
      <c r="AO22" s="191"/>
      <c r="AP22" s="191"/>
      <c r="AQ22" s="191"/>
      <c r="AR22" s="193"/>
      <c r="AS22" s="192"/>
      <c r="AT22" s="104" t="s">
        <v>55</v>
      </c>
    </row>
    <row r="23" spans="1:46" ht="30" x14ac:dyDescent="0.25">
      <c r="A23" s="184" t="s">
        <v>725</v>
      </c>
      <c r="B23" s="92" t="s">
        <v>915</v>
      </c>
      <c r="C23" s="185" t="s">
        <v>44</v>
      </c>
      <c r="D23" s="186" t="s">
        <v>64</v>
      </c>
      <c r="E23" s="202" t="s">
        <v>331</v>
      </c>
      <c r="F23" s="188" t="s">
        <v>66</v>
      </c>
      <c r="G23" s="189">
        <v>60</v>
      </c>
      <c r="H23" s="189" t="s">
        <v>48</v>
      </c>
      <c r="I23" s="189">
        <v>2024</v>
      </c>
      <c r="J23" s="189">
        <v>2024</v>
      </c>
      <c r="K23" s="189"/>
      <c r="L23" s="189" t="s">
        <v>48</v>
      </c>
      <c r="M23" s="189"/>
      <c r="N23" s="189" t="s">
        <v>48</v>
      </c>
      <c r="O23" s="190" t="s">
        <v>49</v>
      </c>
      <c r="P23" s="189" t="s">
        <v>77</v>
      </c>
      <c r="Q23" s="201" t="s">
        <v>315</v>
      </c>
      <c r="R23" s="189">
        <v>1</v>
      </c>
      <c r="S23" s="189" t="s">
        <v>48</v>
      </c>
      <c r="T23" s="189" t="s">
        <v>48</v>
      </c>
      <c r="U23" s="191">
        <v>200000</v>
      </c>
      <c r="V23" s="191">
        <v>200000</v>
      </c>
      <c r="W23" s="191">
        <v>200000</v>
      </c>
      <c r="X23" s="191">
        <v>600000</v>
      </c>
      <c r="Y23" s="191">
        <v>1200000</v>
      </c>
      <c r="Z23" s="191">
        <v>200000</v>
      </c>
      <c r="AA23" s="192"/>
      <c r="AB23" s="190" t="s">
        <v>53</v>
      </c>
      <c r="AC23" s="192">
        <v>670501</v>
      </c>
      <c r="AD23" s="190" t="s">
        <v>54</v>
      </c>
      <c r="AE23" s="191">
        <v>30000</v>
      </c>
      <c r="AF23" s="191">
        <v>20000</v>
      </c>
      <c r="AG23" s="191">
        <v>20000</v>
      </c>
      <c r="AH23" s="191">
        <v>15000</v>
      </c>
      <c r="AI23" s="191">
        <v>20000</v>
      </c>
      <c r="AJ23" s="191">
        <v>15000</v>
      </c>
      <c r="AK23" s="191">
        <v>20000</v>
      </c>
      <c r="AL23" s="191">
        <v>50000</v>
      </c>
      <c r="AM23" s="191">
        <v>10000</v>
      </c>
      <c r="AN23" s="191"/>
      <c r="AO23" s="191"/>
      <c r="AP23" s="191"/>
      <c r="AQ23" s="191"/>
      <c r="AR23" s="193"/>
      <c r="AS23" s="192"/>
      <c r="AT23" s="104" t="s">
        <v>55</v>
      </c>
    </row>
    <row r="24" spans="1:46" ht="30" x14ac:dyDescent="0.25">
      <c r="A24" s="184" t="s">
        <v>726</v>
      </c>
      <c r="B24" s="92" t="s">
        <v>916</v>
      </c>
      <c r="C24" s="185" t="s">
        <v>44</v>
      </c>
      <c r="D24" s="186" t="s">
        <v>64</v>
      </c>
      <c r="E24" s="187" t="s">
        <v>332</v>
      </c>
      <c r="F24" s="188" t="s">
        <v>66</v>
      </c>
      <c r="G24" s="189">
        <v>48</v>
      </c>
      <c r="H24" s="189" t="s">
        <v>48</v>
      </c>
      <c r="I24" s="189">
        <v>2024</v>
      </c>
      <c r="J24" s="189">
        <v>2024</v>
      </c>
      <c r="K24" s="189"/>
      <c r="L24" s="189" t="s">
        <v>48</v>
      </c>
      <c r="M24" s="189"/>
      <c r="N24" s="189" t="s">
        <v>48</v>
      </c>
      <c r="O24" s="190" t="s">
        <v>49</v>
      </c>
      <c r="P24" s="189" t="s">
        <v>50</v>
      </c>
      <c r="Q24" s="189" t="s">
        <v>51</v>
      </c>
      <c r="R24" s="189">
        <v>1</v>
      </c>
      <c r="S24" s="189" t="s">
        <v>48</v>
      </c>
      <c r="T24" s="189" t="s">
        <v>48</v>
      </c>
      <c r="U24" s="191">
        <v>1700000</v>
      </c>
      <c r="V24" s="191">
        <v>1700000</v>
      </c>
      <c r="W24" s="191">
        <v>1700000</v>
      </c>
      <c r="X24" s="191">
        <v>1700000</v>
      </c>
      <c r="Y24" s="191">
        <v>6800000</v>
      </c>
      <c r="Z24" s="191">
        <v>1700000</v>
      </c>
      <c r="AA24" s="192"/>
      <c r="AB24" s="190" t="s">
        <v>53</v>
      </c>
      <c r="AC24" s="192">
        <v>670501</v>
      </c>
      <c r="AD24" s="190" t="s">
        <v>54</v>
      </c>
      <c r="AE24" s="191">
        <v>350000</v>
      </c>
      <c r="AF24" s="191">
        <v>150000</v>
      </c>
      <c r="AG24" s="191">
        <v>150000</v>
      </c>
      <c r="AH24" s="191">
        <v>100000</v>
      </c>
      <c r="AI24" s="191">
        <v>150000</v>
      </c>
      <c r="AJ24" s="191">
        <v>100000</v>
      </c>
      <c r="AK24" s="191">
        <v>150000</v>
      </c>
      <c r="AL24" s="191">
        <v>450000</v>
      </c>
      <c r="AM24" s="191">
        <v>100000</v>
      </c>
      <c r="AN24" s="191"/>
      <c r="AO24" s="191"/>
      <c r="AP24" s="191"/>
      <c r="AQ24" s="191"/>
      <c r="AR24" s="193"/>
      <c r="AS24" s="192"/>
      <c r="AT24" s="104" t="s">
        <v>55</v>
      </c>
    </row>
    <row r="25" spans="1:46" ht="30" x14ac:dyDescent="0.25">
      <c r="A25" s="184" t="s">
        <v>727</v>
      </c>
      <c r="B25" s="92" t="s">
        <v>917</v>
      </c>
      <c r="C25" s="185" t="s">
        <v>44</v>
      </c>
      <c r="D25" s="186" t="s">
        <v>64</v>
      </c>
      <c r="E25" s="187" t="s">
        <v>333</v>
      </c>
      <c r="F25" s="188" t="s">
        <v>66</v>
      </c>
      <c r="G25" s="189">
        <v>24</v>
      </c>
      <c r="H25" s="189" t="s">
        <v>48</v>
      </c>
      <c r="I25" s="189">
        <v>2024</v>
      </c>
      <c r="J25" s="189">
        <v>2024</v>
      </c>
      <c r="K25" s="189"/>
      <c r="L25" s="189" t="s">
        <v>48</v>
      </c>
      <c r="M25" s="189"/>
      <c r="N25" s="189" t="s">
        <v>48</v>
      </c>
      <c r="O25" s="190" t="s">
        <v>49</v>
      </c>
      <c r="P25" s="189" t="s">
        <v>50</v>
      </c>
      <c r="Q25" s="189" t="s">
        <v>51</v>
      </c>
      <c r="R25" s="189">
        <v>1</v>
      </c>
      <c r="S25" s="189" t="s">
        <v>48</v>
      </c>
      <c r="T25" s="189" t="s">
        <v>48</v>
      </c>
      <c r="U25" s="191">
        <v>600000</v>
      </c>
      <c r="V25" s="191">
        <v>600000</v>
      </c>
      <c r="W25" s="191">
        <v>600000</v>
      </c>
      <c r="X25" s="191">
        <v>600000</v>
      </c>
      <c r="Y25" s="191">
        <v>2400000</v>
      </c>
      <c r="Z25" s="191">
        <v>600000</v>
      </c>
      <c r="AA25" s="192"/>
      <c r="AB25" s="190" t="s">
        <v>53</v>
      </c>
      <c r="AC25" s="192">
        <v>670501</v>
      </c>
      <c r="AD25" s="190" t="s">
        <v>54</v>
      </c>
      <c r="AE25" s="191">
        <v>100000</v>
      </c>
      <c r="AF25" s="191">
        <v>60000</v>
      </c>
      <c r="AG25" s="191">
        <v>60000</v>
      </c>
      <c r="AH25" s="191">
        <v>40000</v>
      </c>
      <c r="AI25" s="191">
        <v>60000</v>
      </c>
      <c r="AJ25" s="191">
        <v>40000</v>
      </c>
      <c r="AK25" s="191">
        <v>60000</v>
      </c>
      <c r="AL25" s="191">
        <v>150000</v>
      </c>
      <c r="AM25" s="191">
        <v>30000</v>
      </c>
      <c r="AN25" s="191"/>
      <c r="AO25" s="191"/>
      <c r="AP25" s="191"/>
      <c r="AQ25" s="191"/>
      <c r="AR25" s="193"/>
      <c r="AS25" s="192"/>
      <c r="AT25" s="104" t="s">
        <v>55</v>
      </c>
    </row>
    <row r="26" spans="1:46" ht="30" x14ac:dyDescent="0.25">
      <c r="A26" s="184" t="s">
        <v>728</v>
      </c>
      <c r="B26" s="92" t="s">
        <v>918</v>
      </c>
      <c r="C26" s="185" t="s">
        <v>44</v>
      </c>
      <c r="D26" s="186" t="s">
        <v>64</v>
      </c>
      <c r="E26" s="187" t="s">
        <v>334</v>
      </c>
      <c r="F26" s="188" t="s">
        <v>66</v>
      </c>
      <c r="G26" s="189">
        <v>48</v>
      </c>
      <c r="H26" s="189" t="s">
        <v>48</v>
      </c>
      <c r="I26" s="189">
        <v>2024</v>
      </c>
      <c r="J26" s="189">
        <v>2024</v>
      </c>
      <c r="K26" s="189"/>
      <c r="L26" s="189" t="s">
        <v>48</v>
      </c>
      <c r="M26" s="189"/>
      <c r="N26" s="189" t="s">
        <v>48</v>
      </c>
      <c r="O26" s="190" t="s">
        <v>49</v>
      </c>
      <c r="P26" s="189" t="s">
        <v>50</v>
      </c>
      <c r="Q26" s="189" t="s">
        <v>51</v>
      </c>
      <c r="R26" s="189">
        <v>1</v>
      </c>
      <c r="S26" s="189" t="s">
        <v>48</v>
      </c>
      <c r="T26" s="189" t="s">
        <v>48</v>
      </c>
      <c r="U26" s="191">
        <v>2000000</v>
      </c>
      <c r="V26" s="191">
        <v>2000000</v>
      </c>
      <c r="W26" s="191">
        <v>2000000</v>
      </c>
      <c r="X26" s="191">
        <v>2000000</v>
      </c>
      <c r="Y26" s="191">
        <v>8000000</v>
      </c>
      <c r="Z26" s="191">
        <v>2000000</v>
      </c>
      <c r="AA26" s="192"/>
      <c r="AB26" s="190" t="s">
        <v>53</v>
      </c>
      <c r="AC26" s="192">
        <v>670501</v>
      </c>
      <c r="AD26" s="190" t="s">
        <v>54</v>
      </c>
      <c r="AE26" s="191">
        <v>250000</v>
      </c>
      <c r="AF26" s="191">
        <v>150000</v>
      </c>
      <c r="AG26" s="191">
        <v>150000</v>
      </c>
      <c r="AH26" s="191">
        <v>100000</v>
      </c>
      <c r="AI26" s="191">
        <v>150000</v>
      </c>
      <c r="AJ26" s="191">
        <v>100000</v>
      </c>
      <c r="AK26" s="191">
        <v>150000</v>
      </c>
      <c r="AL26" s="191">
        <v>400000</v>
      </c>
      <c r="AM26" s="191">
        <v>50000</v>
      </c>
      <c r="AN26" s="191">
        <v>125000</v>
      </c>
      <c r="AO26" s="191">
        <v>125000</v>
      </c>
      <c r="AP26" s="191">
        <v>125000</v>
      </c>
      <c r="AQ26" s="191">
        <v>125000</v>
      </c>
      <c r="AR26" s="193"/>
      <c r="AS26" s="192"/>
      <c r="AT26" s="104" t="s">
        <v>55</v>
      </c>
    </row>
    <row r="27" spans="1:46" ht="30" x14ac:dyDescent="0.25">
      <c r="A27" s="184" t="s">
        <v>729</v>
      </c>
      <c r="B27" s="92" t="s">
        <v>919</v>
      </c>
      <c r="C27" s="185" t="s">
        <v>44</v>
      </c>
      <c r="D27" s="203" t="s">
        <v>79</v>
      </c>
      <c r="E27" s="187" t="s">
        <v>335</v>
      </c>
      <c r="F27" s="188" t="s">
        <v>81</v>
      </c>
      <c r="G27" s="189">
        <v>12</v>
      </c>
      <c r="H27" s="189" t="s">
        <v>48</v>
      </c>
      <c r="I27" s="189">
        <v>2023</v>
      </c>
      <c r="J27" s="189">
        <v>2024</v>
      </c>
      <c r="K27" s="189" t="s">
        <v>336</v>
      </c>
      <c r="L27" s="189" t="s">
        <v>48</v>
      </c>
      <c r="M27" s="189"/>
      <c r="N27" s="189" t="s">
        <v>48</v>
      </c>
      <c r="O27" s="190" t="s">
        <v>49</v>
      </c>
      <c r="P27" s="189" t="s">
        <v>77</v>
      </c>
      <c r="Q27" s="189" t="s">
        <v>216</v>
      </c>
      <c r="R27" s="189">
        <v>1</v>
      </c>
      <c r="S27" s="189" t="s">
        <v>48</v>
      </c>
      <c r="T27" s="189" t="s">
        <v>48</v>
      </c>
      <c r="U27" s="191">
        <v>914000</v>
      </c>
      <c r="V27" s="191"/>
      <c r="W27" s="191"/>
      <c r="X27" s="191"/>
      <c r="Y27" s="191">
        <v>914000</v>
      </c>
      <c r="Z27" s="191">
        <v>914000</v>
      </c>
      <c r="AA27" s="192"/>
      <c r="AB27" s="190"/>
      <c r="AC27" s="204">
        <v>226120</v>
      </c>
      <c r="AD27" s="205" t="s">
        <v>85</v>
      </c>
      <c r="AE27" s="191">
        <v>914000</v>
      </c>
      <c r="AF27" s="191"/>
      <c r="AG27" s="191"/>
      <c r="AH27" s="191"/>
      <c r="AI27" s="191"/>
      <c r="AJ27" s="191"/>
      <c r="AK27" s="191"/>
      <c r="AL27" s="191"/>
      <c r="AM27" s="191"/>
      <c r="AN27" s="191"/>
      <c r="AO27" s="191"/>
      <c r="AP27" s="191"/>
      <c r="AQ27" s="191"/>
      <c r="AR27" s="193"/>
      <c r="AS27" s="190" t="s">
        <v>337</v>
      </c>
      <c r="AT27" s="104" t="s">
        <v>70</v>
      </c>
    </row>
    <row r="28" spans="1:46" ht="30" x14ac:dyDescent="0.25">
      <c r="A28" s="206" t="s">
        <v>730</v>
      </c>
      <c r="B28" s="92" t="s">
        <v>920</v>
      </c>
      <c r="C28" s="185" t="s">
        <v>44</v>
      </c>
      <c r="D28" s="203" t="s">
        <v>79</v>
      </c>
      <c r="E28" s="187" t="s">
        <v>338</v>
      </c>
      <c r="F28" s="188" t="s">
        <v>81</v>
      </c>
      <c r="G28" s="189">
        <v>12</v>
      </c>
      <c r="H28" s="189" t="s">
        <v>48</v>
      </c>
      <c r="I28" s="189">
        <v>2023</v>
      </c>
      <c r="J28" s="189">
        <v>2024</v>
      </c>
      <c r="K28" s="189" t="s">
        <v>339</v>
      </c>
      <c r="L28" s="189" t="s">
        <v>48</v>
      </c>
      <c r="M28" s="189"/>
      <c r="N28" s="189" t="s">
        <v>48</v>
      </c>
      <c r="O28" s="190" t="s">
        <v>49</v>
      </c>
      <c r="P28" s="189" t="s">
        <v>77</v>
      </c>
      <c r="Q28" s="189" t="s">
        <v>216</v>
      </c>
      <c r="R28" s="189">
        <v>1</v>
      </c>
      <c r="S28" s="189" t="s">
        <v>48</v>
      </c>
      <c r="T28" s="189" t="s">
        <v>48</v>
      </c>
      <c r="U28" s="191">
        <v>914000</v>
      </c>
      <c r="V28" s="191"/>
      <c r="W28" s="191"/>
      <c r="X28" s="191"/>
      <c r="Y28" s="191">
        <v>914000</v>
      </c>
      <c r="Z28" s="191">
        <v>914000</v>
      </c>
      <c r="AA28" s="192"/>
      <c r="AB28" s="190"/>
      <c r="AC28" s="204">
        <v>226120</v>
      </c>
      <c r="AD28" s="205" t="s">
        <v>85</v>
      </c>
      <c r="AE28" s="191"/>
      <c r="AF28" s="191"/>
      <c r="AG28" s="191"/>
      <c r="AH28" s="191"/>
      <c r="AI28" s="191"/>
      <c r="AJ28" s="191"/>
      <c r="AK28" s="191">
        <v>914000</v>
      </c>
      <c r="AL28" s="191"/>
      <c r="AM28" s="191"/>
      <c r="AN28" s="191"/>
      <c r="AO28" s="191"/>
      <c r="AP28" s="191"/>
      <c r="AQ28" s="191"/>
      <c r="AR28" s="193"/>
      <c r="AS28" s="190" t="s">
        <v>340</v>
      </c>
      <c r="AT28" s="104" t="s">
        <v>70</v>
      </c>
    </row>
    <row r="29" spans="1:46" ht="60" x14ac:dyDescent="0.25">
      <c r="A29" s="184" t="s">
        <v>731</v>
      </c>
      <c r="B29" s="92" t="s">
        <v>921</v>
      </c>
      <c r="C29" s="185" t="s">
        <v>44</v>
      </c>
      <c r="D29" s="203" t="s">
        <v>79</v>
      </c>
      <c r="E29" s="187" t="s">
        <v>341</v>
      </c>
      <c r="F29" s="188" t="s">
        <v>81</v>
      </c>
      <c r="G29" s="189">
        <v>48</v>
      </c>
      <c r="H29" s="189" t="s">
        <v>48</v>
      </c>
      <c r="I29" s="189">
        <v>2023</v>
      </c>
      <c r="J29" s="189">
        <v>2025</v>
      </c>
      <c r="K29" s="189" t="s">
        <v>235</v>
      </c>
      <c r="L29" s="189" t="s">
        <v>48</v>
      </c>
      <c r="M29" s="189"/>
      <c r="N29" s="189" t="s">
        <v>47</v>
      </c>
      <c r="O29" s="190" t="s">
        <v>49</v>
      </c>
      <c r="P29" s="189" t="s">
        <v>77</v>
      </c>
      <c r="Q29" s="189" t="s">
        <v>342</v>
      </c>
      <c r="R29" s="189">
        <v>1</v>
      </c>
      <c r="S29" s="189" t="s">
        <v>48</v>
      </c>
      <c r="T29" s="189" t="s">
        <v>48</v>
      </c>
      <c r="U29" s="191">
        <v>1000000</v>
      </c>
      <c r="V29" s="191">
        <v>1000000</v>
      </c>
      <c r="W29" s="191">
        <v>1000000</v>
      </c>
      <c r="X29" s="191">
        <v>2575000</v>
      </c>
      <c r="Y29" s="191">
        <v>5575000</v>
      </c>
      <c r="Z29" s="191">
        <v>1000000</v>
      </c>
      <c r="AA29" s="192"/>
      <c r="AB29" s="190"/>
      <c r="AC29" s="192">
        <v>670501</v>
      </c>
      <c r="AD29" s="190" t="s">
        <v>54</v>
      </c>
      <c r="AE29" s="191">
        <v>370000</v>
      </c>
      <c r="AF29" s="191">
        <v>650000</v>
      </c>
      <c r="AG29" s="191">
        <v>855000</v>
      </c>
      <c r="AH29" s="191">
        <v>630000</v>
      </c>
      <c r="AI29" s="191">
        <v>810000</v>
      </c>
      <c r="AJ29" s="191">
        <v>570000</v>
      </c>
      <c r="AK29" s="191">
        <v>810000</v>
      </c>
      <c r="AL29" s="191">
        <v>880000</v>
      </c>
      <c r="AM29" s="191"/>
      <c r="AN29" s="191"/>
      <c r="AO29" s="191"/>
      <c r="AP29" s="191"/>
      <c r="AQ29" s="191"/>
      <c r="AR29" s="193"/>
      <c r="AS29" s="190" t="s">
        <v>237</v>
      </c>
      <c r="AT29" s="104" t="s">
        <v>70</v>
      </c>
    </row>
    <row r="30" spans="1:46" ht="105" x14ac:dyDescent="0.25">
      <c r="A30" s="184" t="s">
        <v>732</v>
      </c>
      <c r="B30" s="92" t="s">
        <v>922</v>
      </c>
      <c r="C30" s="185" t="s">
        <v>44</v>
      </c>
      <c r="D30" s="203" t="s">
        <v>79</v>
      </c>
      <c r="E30" s="207" t="s">
        <v>343</v>
      </c>
      <c r="F30" s="188" t="s">
        <v>344</v>
      </c>
      <c r="G30" s="189">
        <v>48</v>
      </c>
      <c r="H30" s="189" t="s">
        <v>48</v>
      </c>
      <c r="I30" s="189">
        <v>2023</v>
      </c>
      <c r="J30" s="189">
        <v>2024</v>
      </c>
      <c r="K30" s="189" t="s">
        <v>235</v>
      </c>
      <c r="L30" s="189" t="s">
        <v>48</v>
      </c>
      <c r="M30" s="189"/>
      <c r="N30" s="189" t="s">
        <v>47</v>
      </c>
      <c r="O30" s="190" t="s">
        <v>49</v>
      </c>
      <c r="P30" s="189" t="s">
        <v>77</v>
      </c>
      <c r="Q30" s="189" t="s">
        <v>345</v>
      </c>
      <c r="R30" s="189">
        <v>1</v>
      </c>
      <c r="S30" s="189" t="s">
        <v>48</v>
      </c>
      <c r="T30" s="189" t="s">
        <v>48</v>
      </c>
      <c r="U30" s="191"/>
      <c r="V30" s="191">
        <v>1000000</v>
      </c>
      <c r="W30" s="191">
        <v>1000000</v>
      </c>
      <c r="X30" s="191">
        <v>6757560</v>
      </c>
      <c r="Y30" s="191">
        <v>8757560</v>
      </c>
      <c r="Z30" s="191">
        <v>1000000</v>
      </c>
      <c r="AA30" s="192"/>
      <c r="AB30" s="190"/>
      <c r="AC30" s="192">
        <v>670501</v>
      </c>
      <c r="AD30" s="190" t="s">
        <v>54</v>
      </c>
      <c r="AE30" s="191">
        <v>1482824</v>
      </c>
      <c r="AF30" s="191">
        <v>2028759</v>
      </c>
      <c r="AG30" s="191">
        <v>936889</v>
      </c>
      <c r="AH30" s="191"/>
      <c r="AI30" s="191">
        <v>780907</v>
      </c>
      <c r="AJ30" s="191">
        <v>780907</v>
      </c>
      <c r="AK30" s="191">
        <v>468945</v>
      </c>
      <c r="AL30" s="191">
        <v>2278329</v>
      </c>
      <c r="AM30" s="191"/>
      <c r="AN30" s="191"/>
      <c r="AO30" s="191"/>
      <c r="AP30" s="191"/>
      <c r="AQ30" s="191"/>
      <c r="AR30" s="193"/>
      <c r="AS30" s="190" t="s">
        <v>346</v>
      </c>
      <c r="AT30" s="104" t="s">
        <v>55</v>
      </c>
    </row>
    <row r="31" spans="1:46" ht="90" x14ac:dyDescent="0.25">
      <c r="A31" s="184" t="s">
        <v>889</v>
      </c>
      <c r="B31" s="92" t="s">
        <v>924</v>
      </c>
      <c r="C31" s="185" t="s">
        <v>44</v>
      </c>
      <c r="D31" s="203" t="s">
        <v>79</v>
      </c>
      <c r="E31" s="187" t="s">
        <v>347</v>
      </c>
      <c r="F31" s="188" t="s">
        <v>348</v>
      </c>
      <c r="G31" s="189">
        <v>48</v>
      </c>
      <c r="H31" s="189" t="s">
        <v>48</v>
      </c>
      <c r="I31" s="189">
        <v>2023</v>
      </c>
      <c r="J31" s="189">
        <v>2024</v>
      </c>
      <c r="K31" s="189" t="s">
        <v>235</v>
      </c>
      <c r="L31" s="189" t="s">
        <v>48</v>
      </c>
      <c r="M31" s="189"/>
      <c r="N31" s="189" t="s">
        <v>47</v>
      </c>
      <c r="O31" s="190" t="s">
        <v>49</v>
      </c>
      <c r="P31" s="189" t="s">
        <v>77</v>
      </c>
      <c r="Q31" s="189" t="s">
        <v>236</v>
      </c>
      <c r="R31" s="189">
        <v>1</v>
      </c>
      <c r="S31" s="189" t="s">
        <v>48</v>
      </c>
      <c r="T31" s="189" t="s">
        <v>48</v>
      </c>
      <c r="U31" s="191">
        <v>1000000</v>
      </c>
      <c r="V31" s="191">
        <v>3392819</v>
      </c>
      <c r="W31" s="191">
        <v>4392819</v>
      </c>
      <c r="X31" s="191"/>
      <c r="Y31" s="191">
        <v>8785638</v>
      </c>
      <c r="Z31" s="191">
        <v>1000000</v>
      </c>
      <c r="AA31" s="192"/>
      <c r="AB31" s="190"/>
      <c r="AC31" s="192">
        <v>670501</v>
      </c>
      <c r="AD31" s="190" t="s">
        <v>54</v>
      </c>
      <c r="AE31" s="191">
        <v>190602</v>
      </c>
      <c r="AF31" s="191">
        <v>713590</v>
      </c>
      <c r="AG31" s="191">
        <v>1710165</v>
      </c>
      <c r="AH31" s="191">
        <v>641650</v>
      </c>
      <c r="AI31" s="191">
        <v>1602954</v>
      </c>
      <c r="AJ31" s="191">
        <v>644125</v>
      </c>
      <c r="AK31" s="191">
        <v>1137362</v>
      </c>
      <c r="AL31" s="191">
        <v>2145190</v>
      </c>
      <c r="AM31" s="191"/>
      <c r="AN31" s="191"/>
      <c r="AO31" s="191"/>
      <c r="AP31" s="191"/>
      <c r="AQ31" s="191"/>
      <c r="AR31" s="193"/>
      <c r="AS31" s="190" t="s">
        <v>923</v>
      </c>
      <c r="AT31" s="104" t="s">
        <v>70</v>
      </c>
    </row>
    <row r="32" spans="1:46" ht="60" x14ac:dyDescent="0.25">
      <c r="A32" s="184" t="s">
        <v>733</v>
      </c>
      <c r="B32" s="92" t="s">
        <v>925</v>
      </c>
      <c r="C32" s="185" t="s">
        <v>44</v>
      </c>
      <c r="D32" s="203" t="s">
        <v>79</v>
      </c>
      <c r="E32" s="187" t="s">
        <v>349</v>
      </c>
      <c r="F32" s="188" t="s">
        <v>350</v>
      </c>
      <c r="G32" s="189">
        <v>48</v>
      </c>
      <c r="H32" s="189" t="s">
        <v>48</v>
      </c>
      <c r="I32" s="189">
        <v>2023</v>
      </c>
      <c r="J32" s="189">
        <v>2025</v>
      </c>
      <c r="K32" s="189" t="s">
        <v>235</v>
      </c>
      <c r="L32" s="189" t="s">
        <v>48</v>
      </c>
      <c r="M32" s="189"/>
      <c r="N32" s="189" t="s">
        <v>47</v>
      </c>
      <c r="O32" s="190" t="s">
        <v>49</v>
      </c>
      <c r="P32" s="189" t="s">
        <v>77</v>
      </c>
      <c r="Q32" s="189" t="s">
        <v>351</v>
      </c>
      <c r="R32" s="189">
        <v>1</v>
      </c>
      <c r="S32" s="189" t="s">
        <v>48</v>
      </c>
      <c r="T32" s="189" t="s">
        <v>48</v>
      </c>
      <c r="U32" s="191">
        <v>0</v>
      </c>
      <c r="V32" s="191">
        <v>1000000</v>
      </c>
      <c r="W32" s="191">
        <v>1000000</v>
      </c>
      <c r="X32" s="191">
        <v>4000000</v>
      </c>
      <c r="Y32" s="191">
        <v>6000000</v>
      </c>
      <c r="Z32" s="191">
        <v>1000000</v>
      </c>
      <c r="AA32" s="192"/>
      <c r="AB32" s="190"/>
      <c r="AC32" s="192">
        <v>670501</v>
      </c>
      <c r="AD32" s="190" t="s">
        <v>54</v>
      </c>
      <c r="AE32" s="191"/>
      <c r="AF32" s="191">
        <v>1000000</v>
      </c>
      <c r="AG32" s="191">
        <v>1000000</v>
      </c>
      <c r="AH32" s="191">
        <v>600000</v>
      </c>
      <c r="AI32" s="191">
        <v>1000000</v>
      </c>
      <c r="AJ32" s="191">
        <v>800000</v>
      </c>
      <c r="AK32" s="191"/>
      <c r="AL32" s="191">
        <v>1600000</v>
      </c>
      <c r="AM32" s="191"/>
      <c r="AN32" s="191"/>
      <c r="AO32" s="191"/>
      <c r="AP32" s="191"/>
      <c r="AQ32" s="191"/>
      <c r="AR32" s="193"/>
      <c r="AS32" s="190" t="s">
        <v>237</v>
      </c>
      <c r="AT32" s="104" t="s">
        <v>70</v>
      </c>
    </row>
    <row r="33" spans="1:46" s="8" customFormat="1" ht="135" customHeight="1" x14ac:dyDescent="0.25">
      <c r="A33" s="184" t="s">
        <v>890</v>
      </c>
      <c r="B33" s="92" t="s">
        <v>926</v>
      </c>
      <c r="C33" s="185" t="s">
        <v>44</v>
      </c>
      <c r="D33" s="203" t="s">
        <v>79</v>
      </c>
      <c r="E33" s="208" t="s">
        <v>352</v>
      </c>
      <c r="F33" s="188" t="s">
        <v>348</v>
      </c>
      <c r="G33" s="189">
        <v>48</v>
      </c>
      <c r="H33" s="189" t="s">
        <v>48</v>
      </c>
      <c r="I33" s="189">
        <v>2023</v>
      </c>
      <c r="J33" s="189">
        <v>2024</v>
      </c>
      <c r="K33" s="189" t="s">
        <v>235</v>
      </c>
      <c r="L33" s="189" t="s">
        <v>48</v>
      </c>
      <c r="M33" s="189"/>
      <c r="N33" s="189" t="s">
        <v>47</v>
      </c>
      <c r="O33" s="190" t="s">
        <v>49</v>
      </c>
      <c r="P33" s="189" t="s">
        <v>77</v>
      </c>
      <c r="Q33" s="189" t="s">
        <v>345</v>
      </c>
      <c r="R33" s="189">
        <v>1</v>
      </c>
      <c r="S33" s="189" t="s">
        <v>48</v>
      </c>
      <c r="T33" s="189" t="s">
        <v>47</v>
      </c>
      <c r="U33" s="191">
        <v>1000000</v>
      </c>
      <c r="V33" s="191">
        <f>Y33/3</f>
        <v>5941578.333333333</v>
      </c>
      <c r="W33" s="191">
        <f>Y33*2/3-X33-U33</f>
        <v>9883156.666666666</v>
      </c>
      <c r="X33" s="191">
        <v>1000000</v>
      </c>
      <c r="Y33" s="191">
        <f t="shared" ref="Y33" si="0">SUM(AE33:AQ33)</f>
        <v>17824735</v>
      </c>
      <c r="Z33" s="191">
        <f t="shared" ref="Z33" si="1">U33</f>
        <v>1000000</v>
      </c>
      <c r="AA33" s="192" t="s">
        <v>48</v>
      </c>
      <c r="AB33" s="190"/>
      <c r="AC33" s="192">
        <v>670501</v>
      </c>
      <c r="AD33" s="190" t="s">
        <v>54</v>
      </c>
      <c r="AE33" s="191">
        <v>927984</v>
      </c>
      <c r="AF33" s="191">
        <v>1620135</v>
      </c>
      <c r="AG33" s="191">
        <v>686961</v>
      </c>
      <c r="AH33" s="191">
        <v>825937</v>
      </c>
      <c r="AI33" s="191">
        <v>980965</v>
      </c>
      <c r="AJ33" s="191">
        <v>983896</v>
      </c>
      <c r="AK33" s="191">
        <v>962678</v>
      </c>
      <c r="AL33" s="191">
        <v>3025287</v>
      </c>
      <c r="AM33" s="191"/>
      <c r="AN33" s="191">
        <v>2308050</v>
      </c>
      <c r="AO33" s="191">
        <v>3972417</v>
      </c>
      <c r="AP33" s="191">
        <v>1530425</v>
      </c>
      <c r="AQ33" s="191">
        <v>0</v>
      </c>
      <c r="AR33" s="193"/>
      <c r="AS33" s="190" t="s">
        <v>353</v>
      </c>
      <c r="AT33" s="209" t="s">
        <v>354</v>
      </c>
    </row>
    <row r="34" spans="1:46" ht="60" x14ac:dyDescent="0.25">
      <c r="A34" s="184" t="s">
        <v>734</v>
      </c>
      <c r="B34" s="92" t="s">
        <v>927</v>
      </c>
      <c r="C34" s="185" t="s">
        <v>44</v>
      </c>
      <c r="D34" s="203" t="s">
        <v>79</v>
      </c>
      <c r="E34" s="187" t="s">
        <v>355</v>
      </c>
      <c r="F34" s="188" t="s">
        <v>111</v>
      </c>
      <c r="G34" s="189">
        <v>12</v>
      </c>
      <c r="H34" s="189" t="s">
        <v>48</v>
      </c>
      <c r="I34" s="189">
        <v>2023</v>
      </c>
      <c r="J34" s="189">
        <v>2026</v>
      </c>
      <c r="K34" s="189" t="s">
        <v>235</v>
      </c>
      <c r="L34" s="189" t="s">
        <v>48</v>
      </c>
      <c r="M34" s="189"/>
      <c r="N34" s="189" t="s">
        <v>48</v>
      </c>
      <c r="O34" s="190" t="s">
        <v>49</v>
      </c>
      <c r="P34" s="189" t="s">
        <v>77</v>
      </c>
      <c r="Q34" s="189" t="s">
        <v>84</v>
      </c>
      <c r="R34" s="189">
        <v>2</v>
      </c>
      <c r="S34" s="189" t="s">
        <v>48</v>
      </c>
      <c r="T34" s="189" t="s">
        <v>48</v>
      </c>
      <c r="U34" s="191"/>
      <c r="V34" s="191"/>
      <c r="W34" s="191">
        <v>2090000</v>
      </c>
      <c r="X34" s="191"/>
      <c r="Y34" s="191">
        <v>2090000</v>
      </c>
      <c r="Z34" s="191"/>
      <c r="AA34" s="192"/>
      <c r="AB34" s="190"/>
      <c r="AC34" s="192">
        <v>670501</v>
      </c>
      <c r="AD34" s="190" t="s">
        <v>54</v>
      </c>
      <c r="AE34" s="191">
        <v>800000</v>
      </c>
      <c r="AF34" s="191"/>
      <c r="AG34" s="191">
        <v>490000</v>
      </c>
      <c r="AH34" s="191"/>
      <c r="AI34" s="191"/>
      <c r="AJ34" s="191"/>
      <c r="AK34" s="191">
        <v>400000</v>
      </c>
      <c r="AL34" s="191">
        <v>400000</v>
      </c>
      <c r="AM34" s="191"/>
      <c r="AN34" s="191"/>
      <c r="AO34" s="191"/>
      <c r="AP34" s="191"/>
      <c r="AQ34" s="191"/>
      <c r="AR34" s="193"/>
      <c r="AS34" s="190" t="s">
        <v>237</v>
      </c>
      <c r="AT34" s="104" t="s">
        <v>70</v>
      </c>
    </row>
    <row r="35" spans="1:46" ht="105" x14ac:dyDescent="0.25">
      <c r="A35" s="184" t="s">
        <v>735</v>
      </c>
      <c r="B35" s="92" t="s">
        <v>928</v>
      </c>
      <c r="C35" s="185" t="s">
        <v>44</v>
      </c>
      <c r="D35" s="203" t="s">
        <v>79</v>
      </c>
      <c r="E35" s="208" t="s">
        <v>356</v>
      </c>
      <c r="F35" s="188" t="s">
        <v>350</v>
      </c>
      <c r="G35" s="189">
        <v>12</v>
      </c>
      <c r="H35" s="189" t="s">
        <v>48</v>
      </c>
      <c r="I35" s="189">
        <v>2024</v>
      </c>
      <c r="J35" s="189">
        <v>2024</v>
      </c>
      <c r="K35" s="189" t="s">
        <v>235</v>
      </c>
      <c r="L35" s="189" t="s">
        <v>48</v>
      </c>
      <c r="M35" s="189"/>
      <c r="N35" s="189" t="s">
        <v>48</v>
      </c>
      <c r="O35" s="190" t="s">
        <v>49</v>
      </c>
      <c r="P35" s="189" t="s">
        <v>77</v>
      </c>
      <c r="Q35" s="189" t="s">
        <v>357</v>
      </c>
      <c r="R35" s="189">
        <v>2</v>
      </c>
      <c r="S35" s="189" t="s">
        <v>48</v>
      </c>
      <c r="T35" s="189" t="s">
        <v>48</v>
      </c>
      <c r="U35" s="191"/>
      <c r="V35" s="191">
        <v>1000000</v>
      </c>
      <c r="W35" s="191">
        <v>500000</v>
      </c>
      <c r="X35" s="191">
        <v>380000</v>
      </c>
      <c r="Y35" s="191">
        <v>1880000</v>
      </c>
      <c r="Z35" s="191"/>
      <c r="AA35" s="192"/>
      <c r="AB35" s="190"/>
      <c r="AC35" s="192">
        <v>670501</v>
      </c>
      <c r="AD35" s="190" t="s">
        <v>54</v>
      </c>
      <c r="AE35" s="191">
        <v>750000</v>
      </c>
      <c r="AF35" s="191">
        <v>970000</v>
      </c>
      <c r="AG35" s="191"/>
      <c r="AH35" s="191">
        <v>160000</v>
      </c>
      <c r="AI35" s="191"/>
      <c r="AJ35" s="191"/>
      <c r="AK35" s="191"/>
      <c r="AL35" s="191"/>
      <c r="AM35" s="191"/>
      <c r="AN35" s="191"/>
      <c r="AO35" s="191"/>
      <c r="AP35" s="191"/>
      <c r="AQ35" s="191"/>
      <c r="AR35" s="193"/>
      <c r="AS35" s="190" t="s">
        <v>358</v>
      </c>
      <c r="AT35" s="104" t="s">
        <v>70</v>
      </c>
    </row>
    <row r="36" spans="1:46" ht="30" x14ac:dyDescent="0.25">
      <c r="A36" s="210" t="s">
        <v>736</v>
      </c>
      <c r="B36" s="92" t="s">
        <v>929</v>
      </c>
      <c r="C36" s="185" t="s">
        <v>44</v>
      </c>
      <c r="D36" s="203" t="s">
        <v>79</v>
      </c>
      <c r="E36" s="187" t="s">
        <v>359</v>
      </c>
      <c r="F36" s="188" t="s">
        <v>348</v>
      </c>
      <c r="G36" s="189">
        <v>12</v>
      </c>
      <c r="H36" s="189" t="s">
        <v>48</v>
      </c>
      <c r="I36" s="189">
        <v>2024</v>
      </c>
      <c r="J36" s="189">
        <v>2025</v>
      </c>
      <c r="K36" s="189" t="s">
        <v>235</v>
      </c>
      <c r="L36" s="189" t="s">
        <v>48</v>
      </c>
      <c r="M36" s="189"/>
      <c r="N36" s="189" t="s">
        <v>48</v>
      </c>
      <c r="O36" s="190" t="s">
        <v>49</v>
      </c>
      <c r="P36" s="189" t="s">
        <v>77</v>
      </c>
      <c r="Q36" s="189" t="s">
        <v>236</v>
      </c>
      <c r="R36" s="189">
        <v>3</v>
      </c>
      <c r="S36" s="189" t="s">
        <v>48</v>
      </c>
      <c r="T36" s="189" t="s">
        <v>48</v>
      </c>
      <c r="U36" s="191"/>
      <c r="V36" s="191">
        <v>1283333.33</v>
      </c>
      <c r="W36" s="191">
        <v>2566666.67</v>
      </c>
      <c r="X36" s="191"/>
      <c r="Y36" s="191">
        <v>3850000</v>
      </c>
      <c r="Z36" s="191"/>
      <c r="AA36" s="192"/>
      <c r="AB36" s="190"/>
      <c r="AC36" s="192">
        <v>670501</v>
      </c>
      <c r="AD36" s="190" t="s">
        <v>54</v>
      </c>
      <c r="AE36" s="191"/>
      <c r="AF36" s="191"/>
      <c r="AG36" s="191">
        <v>800000</v>
      </c>
      <c r="AH36" s="191"/>
      <c r="AI36" s="191">
        <v>350000</v>
      </c>
      <c r="AJ36" s="191"/>
      <c r="AK36" s="191">
        <v>700000</v>
      </c>
      <c r="AL36" s="191">
        <v>2000000</v>
      </c>
      <c r="AM36" s="191"/>
      <c r="AN36" s="191"/>
      <c r="AO36" s="191"/>
      <c r="AP36" s="191"/>
      <c r="AQ36" s="191"/>
      <c r="AR36" s="193"/>
      <c r="AS36" s="190" t="s">
        <v>360</v>
      </c>
      <c r="AT36" s="104" t="s">
        <v>70</v>
      </c>
    </row>
    <row r="37" spans="1:46" ht="30" x14ac:dyDescent="0.25">
      <c r="A37" s="210" t="s">
        <v>737</v>
      </c>
      <c r="B37" s="92" t="s">
        <v>930</v>
      </c>
      <c r="C37" s="185" t="s">
        <v>44</v>
      </c>
      <c r="D37" s="203" t="s">
        <v>79</v>
      </c>
      <c r="E37" s="208" t="s">
        <v>361</v>
      </c>
      <c r="F37" s="188" t="s">
        <v>348</v>
      </c>
      <c r="G37" s="189">
        <v>12</v>
      </c>
      <c r="H37" s="189" t="s">
        <v>48</v>
      </c>
      <c r="I37" s="189">
        <v>2024</v>
      </c>
      <c r="J37" s="189">
        <v>2025</v>
      </c>
      <c r="K37" s="189" t="s">
        <v>235</v>
      </c>
      <c r="L37" s="189" t="s">
        <v>48</v>
      </c>
      <c r="M37" s="189"/>
      <c r="N37" s="189" t="s">
        <v>48</v>
      </c>
      <c r="O37" s="190" t="s">
        <v>49</v>
      </c>
      <c r="P37" s="189" t="s">
        <v>77</v>
      </c>
      <c r="Q37" s="189" t="s">
        <v>362</v>
      </c>
      <c r="R37" s="189">
        <v>3</v>
      </c>
      <c r="S37" s="189" t="s">
        <v>48</v>
      </c>
      <c r="T37" s="189" t="s">
        <v>48</v>
      </c>
      <c r="U37" s="191"/>
      <c r="V37" s="191">
        <v>1016666.67</v>
      </c>
      <c r="W37" s="191">
        <v>2033333.33</v>
      </c>
      <c r="X37" s="191"/>
      <c r="Y37" s="191">
        <v>3050000</v>
      </c>
      <c r="Z37" s="191"/>
      <c r="AA37" s="192"/>
      <c r="AB37" s="190"/>
      <c r="AC37" s="192">
        <v>670501</v>
      </c>
      <c r="AD37" s="190" t="s">
        <v>54</v>
      </c>
      <c r="AE37" s="191"/>
      <c r="AF37" s="191"/>
      <c r="AG37" s="191">
        <v>500000</v>
      </c>
      <c r="AH37" s="191"/>
      <c r="AI37" s="191">
        <v>400000</v>
      </c>
      <c r="AJ37" s="191"/>
      <c r="AK37" s="191">
        <v>650000</v>
      </c>
      <c r="AL37" s="191">
        <v>1500000</v>
      </c>
      <c r="AM37" s="191"/>
      <c r="AN37" s="191"/>
      <c r="AO37" s="191"/>
      <c r="AP37" s="191"/>
      <c r="AQ37" s="191"/>
      <c r="AR37" s="193"/>
      <c r="AS37" s="211" t="s">
        <v>360</v>
      </c>
      <c r="AT37" s="104" t="s">
        <v>70</v>
      </c>
    </row>
    <row r="38" spans="1:46" ht="60" x14ac:dyDescent="0.25">
      <c r="A38" s="184" t="s">
        <v>738</v>
      </c>
      <c r="B38" s="92" t="s">
        <v>931</v>
      </c>
      <c r="C38" s="185" t="s">
        <v>44</v>
      </c>
      <c r="D38" s="203" t="s">
        <v>79</v>
      </c>
      <c r="E38" s="208" t="s">
        <v>363</v>
      </c>
      <c r="F38" s="188" t="s">
        <v>350</v>
      </c>
      <c r="G38" s="189">
        <v>12</v>
      </c>
      <c r="H38" s="189" t="s">
        <v>48</v>
      </c>
      <c r="I38" s="189">
        <v>2024</v>
      </c>
      <c r="J38" s="189">
        <v>2026</v>
      </c>
      <c r="K38" s="189" t="s">
        <v>235</v>
      </c>
      <c r="L38" s="189" t="s">
        <v>48</v>
      </c>
      <c r="M38" s="189"/>
      <c r="N38" s="189" t="s">
        <v>48</v>
      </c>
      <c r="O38" s="190" t="s">
        <v>49</v>
      </c>
      <c r="P38" s="189" t="s">
        <v>77</v>
      </c>
      <c r="Q38" s="189" t="s">
        <v>364</v>
      </c>
      <c r="R38" s="189">
        <v>3</v>
      </c>
      <c r="S38" s="189" t="s">
        <v>48</v>
      </c>
      <c r="T38" s="189" t="s">
        <v>48</v>
      </c>
      <c r="U38" s="191"/>
      <c r="V38" s="191"/>
      <c r="W38" s="191">
        <v>1400000</v>
      </c>
      <c r="X38" s="191"/>
      <c r="Y38" s="191">
        <v>1400000</v>
      </c>
      <c r="Z38" s="191"/>
      <c r="AA38" s="192"/>
      <c r="AB38" s="190"/>
      <c r="AC38" s="192">
        <v>670501</v>
      </c>
      <c r="AD38" s="190" t="s">
        <v>54</v>
      </c>
      <c r="AE38" s="191"/>
      <c r="AF38" s="191"/>
      <c r="AG38" s="191"/>
      <c r="AH38" s="191"/>
      <c r="AI38" s="191"/>
      <c r="AJ38" s="191"/>
      <c r="AK38" s="191"/>
      <c r="AL38" s="191">
        <v>1400000</v>
      </c>
      <c r="AM38" s="191"/>
      <c r="AN38" s="191"/>
      <c r="AO38" s="191"/>
      <c r="AP38" s="191"/>
      <c r="AQ38" s="191"/>
      <c r="AR38" s="193"/>
      <c r="AS38" s="190" t="s">
        <v>365</v>
      </c>
      <c r="AT38" s="104" t="s">
        <v>70</v>
      </c>
    </row>
    <row r="39" spans="1:46" ht="60" x14ac:dyDescent="0.25">
      <c r="A39" s="184" t="s">
        <v>739</v>
      </c>
      <c r="B39" s="92" t="s">
        <v>932</v>
      </c>
      <c r="C39" s="185" t="s">
        <v>44</v>
      </c>
      <c r="D39" s="203" t="s">
        <v>79</v>
      </c>
      <c r="E39" s="187" t="s">
        <v>366</v>
      </c>
      <c r="F39" s="188" t="s">
        <v>111</v>
      </c>
      <c r="G39" s="189">
        <v>12</v>
      </c>
      <c r="H39" s="189" t="s">
        <v>48</v>
      </c>
      <c r="I39" s="189">
        <v>2024</v>
      </c>
      <c r="J39" s="189">
        <v>2025</v>
      </c>
      <c r="K39" s="189" t="s">
        <v>235</v>
      </c>
      <c r="L39" s="189" t="s">
        <v>48</v>
      </c>
      <c r="M39" s="189"/>
      <c r="N39" s="189" t="s">
        <v>48</v>
      </c>
      <c r="O39" s="190" t="s">
        <v>49</v>
      </c>
      <c r="P39" s="189" t="s">
        <v>77</v>
      </c>
      <c r="Q39" s="189" t="s">
        <v>84</v>
      </c>
      <c r="R39" s="189">
        <v>3</v>
      </c>
      <c r="S39" s="189" t="s">
        <v>48</v>
      </c>
      <c r="T39" s="189" t="s">
        <v>48</v>
      </c>
      <c r="U39" s="191"/>
      <c r="V39" s="191">
        <v>1120000</v>
      </c>
      <c r="W39" s="191"/>
      <c r="X39" s="191"/>
      <c r="Y39" s="191">
        <v>1120000</v>
      </c>
      <c r="Z39" s="191"/>
      <c r="AA39" s="192"/>
      <c r="AB39" s="190"/>
      <c r="AC39" s="192">
        <v>670501</v>
      </c>
      <c r="AD39" s="190" t="s">
        <v>54</v>
      </c>
      <c r="AE39" s="191"/>
      <c r="AF39" s="191"/>
      <c r="AG39" s="191">
        <v>200000</v>
      </c>
      <c r="AH39" s="191"/>
      <c r="AI39" s="191"/>
      <c r="AJ39" s="191"/>
      <c r="AK39" s="191">
        <v>920000</v>
      </c>
      <c r="AL39" s="191"/>
      <c r="AM39" s="191"/>
      <c r="AN39" s="191"/>
      <c r="AO39" s="191"/>
      <c r="AP39" s="191"/>
      <c r="AQ39" s="191"/>
      <c r="AR39" s="193"/>
      <c r="AS39" s="190" t="s">
        <v>367</v>
      </c>
      <c r="AT39" s="104" t="s">
        <v>70</v>
      </c>
    </row>
    <row r="40" spans="1:46" ht="30" x14ac:dyDescent="0.25">
      <c r="A40" s="184" t="s">
        <v>740</v>
      </c>
      <c r="B40" s="92" t="s">
        <v>933</v>
      </c>
      <c r="C40" s="185" t="s">
        <v>44</v>
      </c>
      <c r="D40" s="203" t="s">
        <v>154</v>
      </c>
      <c r="E40" s="187" t="s">
        <v>368</v>
      </c>
      <c r="F40" s="188" t="s">
        <v>156</v>
      </c>
      <c r="G40" s="189">
        <v>30</v>
      </c>
      <c r="H40" s="189" t="s">
        <v>47</v>
      </c>
      <c r="I40" s="189">
        <v>2024</v>
      </c>
      <c r="J40" s="189">
        <v>2025</v>
      </c>
      <c r="K40" s="189"/>
      <c r="L40" s="189" t="s">
        <v>48</v>
      </c>
      <c r="M40" s="189"/>
      <c r="N40" s="189" t="s">
        <v>48</v>
      </c>
      <c r="O40" s="190" t="s">
        <v>49</v>
      </c>
      <c r="P40" s="189" t="s">
        <v>50</v>
      </c>
      <c r="Q40" s="189" t="s">
        <v>157</v>
      </c>
      <c r="R40" s="189">
        <v>1</v>
      </c>
      <c r="S40" s="189" t="s">
        <v>48</v>
      </c>
      <c r="T40" s="189" t="s">
        <v>48</v>
      </c>
      <c r="U40" s="191"/>
      <c r="V40" s="191">
        <v>3200000</v>
      </c>
      <c r="W40" s="191">
        <v>3200000</v>
      </c>
      <c r="X40" s="191">
        <v>1600000</v>
      </c>
      <c r="Y40" s="191">
        <v>8000000</v>
      </c>
      <c r="Z40" s="191">
        <v>3200000</v>
      </c>
      <c r="AA40" s="192"/>
      <c r="AB40" s="190" t="s">
        <v>53</v>
      </c>
      <c r="AC40" s="192">
        <v>226120</v>
      </c>
      <c r="AD40" s="190" t="s">
        <v>85</v>
      </c>
      <c r="AE40" s="191">
        <v>495360</v>
      </c>
      <c r="AF40" s="191">
        <v>224000</v>
      </c>
      <c r="AG40" s="191">
        <v>463360</v>
      </c>
      <c r="AH40" s="191">
        <v>224000</v>
      </c>
      <c r="AI40" s="191">
        <v>416000</v>
      </c>
      <c r="AJ40" s="191">
        <v>155200</v>
      </c>
      <c r="AK40" s="191">
        <v>207040</v>
      </c>
      <c r="AL40" s="191">
        <v>416000</v>
      </c>
      <c r="AM40" s="191">
        <v>182400</v>
      </c>
      <c r="AN40" s="191"/>
      <c r="AO40" s="191"/>
      <c r="AP40" s="191"/>
      <c r="AQ40" s="191">
        <v>416640</v>
      </c>
      <c r="AR40" s="193"/>
      <c r="AS40" s="192"/>
      <c r="AT40" s="104" t="s">
        <v>55</v>
      </c>
    </row>
    <row r="41" spans="1:46" ht="30" x14ac:dyDescent="0.25">
      <c r="A41" s="184" t="s">
        <v>741</v>
      </c>
      <c r="B41" s="92" t="s">
        <v>934</v>
      </c>
      <c r="C41" s="185" t="s">
        <v>44</v>
      </c>
      <c r="D41" s="203" t="s">
        <v>154</v>
      </c>
      <c r="E41" s="187" t="s">
        <v>369</v>
      </c>
      <c r="F41" s="188" t="s">
        <v>370</v>
      </c>
      <c r="G41" s="189">
        <v>60</v>
      </c>
      <c r="H41" s="189" t="s">
        <v>48</v>
      </c>
      <c r="I41" s="189">
        <v>2024</v>
      </c>
      <c r="J41" s="189">
        <v>2024</v>
      </c>
      <c r="K41" s="189"/>
      <c r="L41" s="189" t="s">
        <v>48</v>
      </c>
      <c r="M41" s="189"/>
      <c r="N41" s="189" t="s">
        <v>48</v>
      </c>
      <c r="O41" s="190" t="s">
        <v>49</v>
      </c>
      <c r="P41" s="189" t="s">
        <v>50</v>
      </c>
      <c r="Q41" s="189" t="s">
        <v>371</v>
      </c>
      <c r="R41" s="189">
        <v>1</v>
      </c>
      <c r="S41" s="189" t="s">
        <v>47</v>
      </c>
      <c r="T41" s="189" t="s">
        <v>48</v>
      </c>
      <c r="U41" s="191">
        <v>1050000</v>
      </c>
      <c r="V41" s="191">
        <v>1400000</v>
      </c>
      <c r="W41" s="191">
        <v>1400000</v>
      </c>
      <c r="X41" s="191">
        <v>1400000</v>
      </c>
      <c r="Y41" s="191">
        <v>5250000</v>
      </c>
      <c r="Z41" s="191">
        <v>1400000</v>
      </c>
      <c r="AA41" s="192"/>
      <c r="AB41" s="190" t="s">
        <v>53</v>
      </c>
      <c r="AC41" s="192">
        <v>670501</v>
      </c>
      <c r="AD41" s="190" t="s">
        <v>54</v>
      </c>
      <c r="AE41" s="191">
        <v>230000</v>
      </c>
      <c r="AF41" s="191">
        <v>200000</v>
      </c>
      <c r="AG41" s="191">
        <v>200000</v>
      </c>
      <c r="AH41" s="191">
        <v>80000</v>
      </c>
      <c r="AI41" s="191">
        <v>200000</v>
      </c>
      <c r="AJ41" s="191">
        <v>90000</v>
      </c>
      <c r="AK41" s="191">
        <v>120000</v>
      </c>
      <c r="AL41" s="191">
        <v>280000</v>
      </c>
      <c r="AM41" s="191"/>
      <c r="AN41" s="191"/>
      <c r="AO41" s="191"/>
      <c r="AP41" s="191"/>
      <c r="AQ41" s="191"/>
      <c r="AR41" s="193"/>
      <c r="AS41" s="192"/>
      <c r="AT41" s="104" t="s">
        <v>55</v>
      </c>
    </row>
    <row r="42" spans="1:46" ht="30" x14ac:dyDescent="0.25">
      <c r="A42" s="184" t="s">
        <v>742</v>
      </c>
      <c r="B42" s="92" t="s">
        <v>935</v>
      </c>
      <c r="C42" s="185" t="s">
        <v>44</v>
      </c>
      <c r="D42" s="203" t="s">
        <v>154</v>
      </c>
      <c r="E42" s="212" t="s">
        <v>372</v>
      </c>
      <c r="F42" s="188" t="s">
        <v>370</v>
      </c>
      <c r="G42" s="189">
        <v>60</v>
      </c>
      <c r="H42" s="189" t="s">
        <v>48</v>
      </c>
      <c r="I42" s="189">
        <v>2024</v>
      </c>
      <c r="J42" s="189">
        <v>2024</v>
      </c>
      <c r="K42" s="189"/>
      <c r="L42" s="189" t="s">
        <v>48</v>
      </c>
      <c r="M42" s="189"/>
      <c r="N42" s="189" t="s">
        <v>48</v>
      </c>
      <c r="O42" s="190" t="s">
        <v>49</v>
      </c>
      <c r="P42" s="189" t="s">
        <v>50</v>
      </c>
      <c r="Q42" s="189" t="s">
        <v>371</v>
      </c>
      <c r="R42" s="189">
        <v>3</v>
      </c>
      <c r="S42" s="189" t="s">
        <v>47</v>
      </c>
      <c r="T42" s="189" t="s">
        <v>48</v>
      </c>
      <c r="U42" s="191">
        <v>200000</v>
      </c>
      <c r="V42" s="191">
        <v>335000</v>
      </c>
      <c r="W42" s="191">
        <v>335000</v>
      </c>
      <c r="X42" s="191">
        <v>335000</v>
      </c>
      <c r="Y42" s="191">
        <v>1205000</v>
      </c>
      <c r="Z42" s="191">
        <v>335000</v>
      </c>
      <c r="AA42" s="192"/>
      <c r="AB42" s="190" t="s">
        <v>53</v>
      </c>
      <c r="AC42" s="192">
        <v>670501</v>
      </c>
      <c r="AD42" s="190" t="s">
        <v>54</v>
      </c>
      <c r="AE42" s="191">
        <v>50000</v>
      </c>
      <c r="AF42" s="191">
        <v>40000</v>
      </c>
      <c r="AG42" s="191">
        <v>40000</v>
      </c>
      <c r="AH42" s="191">
        <v>25000</v>
      </c>
      <c r="AI42" s="191">
        <v>40000</v>
      </c>
      <c r="AJ42" s="191">
        <v>40000</v>
      </c>
      <c r="AK42" s="191">
        <v>40000</v>
      </c>
      <c r="AL42" s="191">
        <v>60000</v>
      </c>
      <c r="AM42" s="191"/>
      <c r="AN42" s="191"/>
      <c r="AO42" s="191"/>
      <c r="AP42" s="191"/>
      <c r="AQ42" s="191"/>
      <c r="AR42" s="193"/>
      <c r="AS42" s="192"/>
      <c r="AT42" s="104" t="s">
        <v>55</v>
      </c>
    </row>
    <row r="43" spans="1:46" ht="30" x14ac:dyDescent="0.25">
      <c r="A43" s="184" t="s">
        <v>743</v>
      </c>
      <c r="B43" s="92" t="s">
        <v>936</v>
      </c>
      <c r="C43" s="185" t="s">
        <v>44</v>
      </c>
      <c r="D43" s="203" t="s">
        <v>154</v>
      </c>
      <c r="E43" s="212" t="s">
        <v>373</v>
      </c>
      <c r="F43" s="188" t="s">
        <v>370</v>
      </c>
      <c r="G43" s="189">
        <v>60</v>
      </c>
      <c r="H43" s="189" t="s">
        <v>48</v>
      </c>
      <c r="I43" s="189">
        <v>2024</v>
      </c>
      <c r="J43" s="189">
        <v>2024</v>
      </c>
      <c r="K43" s="189"/>
      <c r="L43" s="189" t="s">
        <v>48</v>
      </c>
      <c r="M43" s="189"/>
      <c r="N43" s="189" t="s">
        <v>48</v>
      </c>
      <c r="O43" s="190" t="s">
        <v>49</v>
      </c>
      <c r="P43" s="189" t="s">
        <v>50</v>
      </c>
      <c r="Q43" s="189" t="s">
        <v>371</v>
      </c>
      <c r="R43" s="189">
        <v>1</v>
      </c>
      <c r="S43" s="189" t="s">
        <v>48</v>
      </c>
      <c r="T43" s="189" t="s">
        <v>48</v>
      </c>
      <c r="U43" s="191">
        <v>900000</v>
      </c>
      <c r="V43" s="191">
        <v>1150000</v>
      </c>
      <c r="W43" s="191">
        <v>1150000</v>
      </c>
      <c r="X43" s="191">
        <v>1150000</v>
      </c>
      <c r="Y43" s="191">
        <v>4350000</v>
      </c>
      <c r="Z43" s="191">
        <v>1150000</v>
      </c>
      <c r="AA43" s="192"/>
      <c r="AB43" s="190" t="s">
        <v>53</v>
      </c>
      <c r="AC43" s="192">
        <v>670501</v>
      </c>
      <c r="AD43" s="190" t="s">
        <v>54</v>
      </c>
      <c r="AE43" s="191"/>
      <c r="AF43" s="191"/>
      <c r="AG43" s="191"/>
      <c r="AH43" s="191"/>
      <c r="AI43" s="191"/>
      <c r="AJ43" s="191"/>
      <c r="AK43" s="191"/>
      <c r="AL43" s="191"/>
      <c r="AM43" s="191"/>
      <c r="AN43" s="191"/>
      <c r="AO43" s="191"/>
      <c r="AP43" s="191"/>
      <c r="AQ43" s="191">
        <v>1150000</v>
      </c>
      <c r="AR43" s="193"/>
      <c r="AS43" s="192"/>
      <c r="AT43" s="104" t="s">
        <v>55</v>
      </c>
    </row>
    <row r="44" spans="1:46" ht="45" x14ac:dyDescent="0.25">
      <c r="A44" s="184" t="s">
        <v>744</v>
      </c>
      <c r="B44" s="92" t="s">
        <v>937</v>
      </c>
      <c r="C44" s="185" t="s">
        <v>44</v>
      </c>
      <c r="D44" s="203" t="s">
        <v>154</v>
      </c>
      <c r="E44" s="187" t="s">
        <v>374</v>
      </c>
      <c r="F44" s="188" t="s">
        <v>370</v>
      </c>
      <c r="G44" s="189">
        <v>60</v>
      </c>
      <c r="H44" s="189" t="s">
        <v>48</v>
      </c>
      <c r="I44" s="189">
        <v>2024</v>
      </c>
      <c r="J44" s="189">
        <v>2025</v>
      </c>
      <c r="K44" s="189"/>
      <c r="L44" s="189" t="s">
        <v>48</v>
      </c>
      <c r="M44" s="189"/>
      <c r="N44" s="189" t="s">
        <v>48</v>
      </c>
      <c r="O44" s="190" t="s">
        <v>49</v>
      </c>
      <c r="P44" s="189" t="s">
        <v>50</v>
      </c>
      <c r="Q44" s="189" t="s">
        <v>371</v>
      </c>
      <c r="R44" s="189">
        <v>1</v>
      </c>
      <c r="S44" s="189" t="s">
        <v>47</v>
      </c>
      <c r="T44" s="189" t="s">
        <v>48</v>
      </c>
      <c r="U44" s="191"/>
      <c r="V44" s="191">
        <v>1300000</v>
      </c>
      <c r="W44" s="191">
        <v>1500000</v>
      </c>
      <c r="X44" s="191">
        <v>1500000</v>
      </c>
      <c r="Y44" s="191">
        <v>4300000</v>
      </c>
      <c r="Z44" s="191">
        <v>1500000</v>
      </c>
      <c r="AA44" s="192"/>
      <c r="AB44" s="190" t="s">
        <v>53</v>
      </c>
      <c r="AC44" s="192">
        <v>670501</v>
      </c>
      <c r="AD44" s="190" t="s">
        <v>54</v>
      </c>
      <c r="AE44" s="191">
        <v>250000</v>
      </c>
      <c r="AF44" s="191">
        <v>210000</v>
      </c>
      <c r="AG44" s="191">
        <v>210000</v>
      </c>
      <c r="AH44" s="191">
        <v>110000</v>
      </c>
      <c r="AI44" s="191">
        <v>210000</v>
      </c>
      <c r="AJ44" s="191">
        <v>100000</v>
      </c>
      <c r="AK44" s="191">
        <v>130000</v>
      </c>
      <c r="AL44" s="191">
        <v>280000</v>
      </c>
      <c r="AM44" s="191"/>
      <c r="AN44" s="191"/>
      <c r="AO44" s="191"/>
      <c r="AP44" s="191"/>
      <c r="AQ44" s="191"/>
      <c r="AR44" s="193"/>
      <c r="AS44" s="192"/>
      <c r="AT44" s="104" t="s">
        <v>55</v>
      </c>
    </row>
    <row r="45" spans="1:46" ht="45" x14ac:dyDescent="0.25">
      <c r="A45" s="184" t="s">
        <v>745</v>
      </c>
      <c r="B45" s="92" t="s">
        <v>938</v>
      </c>
      <c r="C45" s="185" t="s">
        <v>44</v>
      </c>
      <c r="D45" s="203" t="s">
        <v>154</v>
      </c>
      <c r="E45" s="187" t="s">
        <v>375</v>
      </c>
      <c r="F45" s="188" t="s">
        <v>370</v>
      </c>
      <c r="G45" s="189">
        <v>60</v>
      </c>
      <c r="H45" s="189" t="s">
        <v>48</v>
      </c>
      <c r="I45" s="189">
        <v>2024</v>
      </c>
      <c r="J45" s="189">
        <v>2025</v>
      </c>
      <c r="K45" s="189"/>
      <c r="L45" s="189" t="s">
        <v>48</v>
      </c>
      <c r="M45" s="189"/>
      <c r="N45" s="189" t="s">
        <v>48</v>
      </c>
      <c r="O45" s="190" t="s">
        <v>49</v>
      </c>
      <c r="P45" s="189" t="s">
        <v>50</v>
      </c>
      <c r="Q45" s="189" t="s">
        <v>371</v>
      </c>
      <c r="R45" s="189">
        <v>1</v>
      </c>
      <c r="S45" s="189" t="s">
        <v>48</v>
      </c>
      <c r="T45" s="189" t="s">
        <v>48</v>
      </c>
      <c r="U45" s="191"/>
      <c r="V45" s="191">
        <v>1500000</v>
      </c>
      <c r="W45" s="191">
        <v>1700000</v>
      </c>
      <c r="X45" s="191">
        <v>1700000</v>
      </c>
      <c r="Y45" s="191">
        <v>4900000</v>
      </c>
      <c r="Z45" s="191">
        <v>1700000</v>
      </c>
      <c r="AA45" s="192"/>
      <c r="AB45" s="190" t="s">
        <v>53</v>
      </c>
      <c r="AC45" s="192">
        <v>670501</v>
      </c>
      <c r="AD45" s="190" t="s">
        <v>54</v>
      </c>
      <c r="AE45" s="191"/>
      <c r="AF45" s="191"/>
      <c r="AG45" s="191"/>
      <c r="AH45" s="191"/>
      <c r="AI45" s="191"/>
      <c r="AJ45" s="191"/>
      <c r="AK45" s="191"/>
      <c r="AL45" s="191"/>
      <c r="AM45" s="191"/>
      <c r="AN45" s="191"/>
      <c r="AO45" s="191"/>
      <c r="AP45" s="191"/>
      <c r="AQ45" s="191">
        <v>1700000</v>
      </c>
      <c r="AR45" s="193"/>
      <c r="AS45" s="192"/>
      <c r="AT45" s="104" t="s">
        <v>55</v>
      </c>
    </row>
    <row r="46" spans="1:46" ht="30" x14ac:dyDescent="0.25">
      <c r="A46" s="184" t="s">
        <v>746</v>
      </c>
      <c r="B46" s="92" t="s">
        <v>939</v>
      </c>
      <c r="C46" s="185" t="s">
        <v>44</v>
      </c>
      <c r="D46" s="203" t="s">
        <v>154</v>
      </c>
      <c r="E46" s="187" t="s">
        <v>376</v>
      </c>
      <c r="F46" s="188" t="s">
        <v>377</v>
      </c>
      <c r="G46" s="189">
        <v>48</v>
      </c>
      <c r="H46" s="189" t="s">
        <v>47</v>
      </c>
      <c r="I46" s="189">
        <v>2024</v>
      </c>
      <c r="J46" s="189">
        <v>2024</v>
      </c>
      <c r="K46" s="189"/>
      <c r="L46" s="189" t="s">
        <v>48</v>
      </c>
      <c r="M46" s="189"/>
      <c r="N46" s="189" t="s">
        <v>48</v>
      </c>
      <c r="O46" s="190" t="s">
        <v>49</v>
      </c>
      <c r="P46" s="189" t="s">
        <v>50</v>
      </c>
      <c r="Q46" s="189" t="s">
        <v>378</v>
      </c>
      <c r="R46" s="189">
        <v>1</v>
      </c>
      <c r="S46" s="189" t="s">
        <v>47</v>
      </c>
      <c r="T46" s="189" t="s">
        <v>48</v>
      </c>
      <c r="U46" s="191">
        <v>1097000</v>
      </c>
      <c r="V46" s="191">
        <v>1339250</v>
      </c>
      <c r="W46" s="191">
        <v>1339250</v>
      </c>
      <c r="X46" s="191">
        <v>1581500</v>
      </c>
      <c r="Y46" s="191">
        <v>5357000</v>
      </c>
      <c r="Z46" s="191">
        <v>1339250</v>
      </c>
      <c r="AA46" s="192"/>
      <c r="AB46" s="190" t="s">
        <v>53</v>
      </c>
      <c r="AC46" s="192">
        <v>226120</v>
      </c>
      <c r="AD46" s="190" t="s">
        <v>85</v>
      </c>
      <c r="AE46" s="191">
        <v>263250</v>
      </c>
      <c r="AF46" s="191">
        <v>167250</v>
      </c>
      <c r="AG46" s="191">
        <v>145500</v>
      </c>
      <c r="AH46" s="191">
        <v>74250</v>
      </c>
      <c r="AI46" s="191">
        <v>161250</v>
      </c>
      <c r="AJ46" s="191">
        <v>58250</v>
      </c>
      <c r="AK46" s="191">
        <v>91500</v>
      </c>
      <c r="AL46" s="191">
        <v>273250</v>
      </c>
      <c r="AM46" s="191">
        <v>104750</v>
      </c>
      <c r="AN46" s="191"/>
      <c r="AO46" s="191"/>
      <c r="AP46" s="191"/>
      <c r="AQ46" s="191"/>
      <c r="AR46" s="193"/>
      <c r="AS46" s="192"/>
      <c r="AT46" s="104" t="s">
        <v>55</v>
      </c>
    </row>
    <row r="47" spans="1:46" ht="30" x14ac:dyDescent="0.25">
      <c r="A47" s="184" t="s">
        <v>747</v>
      </c>
      <c r="B47" s="92" t="s">
        <v>940</v>
      </c>
      <c r="C47" s="185" t="s">
        <v>44</v>
      </c>
      <c r="D47" s="203" t="s">
        <v>154</v>
      </c>
      <c r="E47" s="212" t="s">
        <v>379</v>
      </c>
      <c r="F47" s="188" t="s">
        <v>380</v>
      </c>
      <c r="G47" s="189">
        <v>12</v>
      </c>
      <c r="H47" s="189" t="s">
        <v>48</v>
      </c>
      <c r="I47" s="189">
        <v>2024</v>
      </c>
      <c r="J47" s="189">
        <v>2024</v>
      </c>
      <c r="K47" s="189"/>
      <c r="L47" s="189" t="s">
        <v>48</v>
      </c>
      <c r="M47" s="189"/>
      <c r="N47" s="189" t="s">
        <v>47</v>
      </c>
      <c r="O47" s="190" t="s">
        <v>49</v>
      </c>
      <c r="P47" s="189" t="s">
        <v>77</v>
      </c>
      <c r="Q47" s="213" t="s">
        <v>381</v>
      </c>
      <c r="R47" s="189">
        <v>1</v>
      </c>
      <c r="S47" s="189" t="s">
        <v>48</v>
      </c>
      <c r="T47" s="189" t="s">
        <v>48</v>
      </c>
      <c r="U47" s="191">
        <v>29433494.120000001</v>
      </c>
      <c r="V47" s="191"/>
      <c r="W47" s="191"/>
      <c r="X47" s="191"/>
      <c r="Y47" s="191">
        <v>29433494.120000001</v>
      </c>
      <c r="Z47" s="191">
        <v>29433494.120000001</v>
      </c>
      <c r="AA47" s="192"/>
      <c r="AB47" s="190"/>
      <c r="AC47" s="192">
        <v>670501</v>
      </c>
      <c r="AD47" s="190" t="s">
        <v>54</v>
      </c>
      <c r="AE47" s="191">
        <v>3456368.06</v>
      </c>
      <c r="AF47" s="191">
        <v>5370284.2599999998</v>
      </c>
      <c r="AG47" s="191">
        <v>3856548.56</v>
      </c>
      <c r="AH47" s="191">
        <v>1310565.3</v>
      </c>
      <c r="AI47" s="191">
        <v>3270052.6</v>
      </c>
      <c r="AJ47" s="191">
        <v>1005323.68</v>
      </c>
      <c r="AK47" s="191">
        <v>3853199.06</v>
      </c>
      <c r="AL47" s="191">
        <v>7008047</v>
      </c>
      <c r="AM47" s="191">
        <v>303105.59999999998</v>
      </c>
      <c r="AN47" s="191"/>
      <c r="AO47" s="191"/>
      <c r="AP47" s="191"/>
      <c r="AQ47" s="191"/>
      <c r="AR47" s="193"/>
      <c r="AS47" s="192"/>
      <c r="AT47" s="104" t="s">
        <v>55</v>
      </c>
    </row>
    <row r="48" spans="1:46" ht="45" x14ac:dyDescent="0.25">
      <c r="A48" s="184" t="s">
        <v>748</v>
      </c>
      <c r="B48" s="92" t="s">
        <v>941</v>
      </c>
      <c r="C48" s="185" t="s">
        <v>44</v>
      </c>
      <c r="D48" s="203" t="s">
        <v>115</v>
      </c>
      <c r="E48" s="187" t="s">
        <v>382</v>
      </c>
      <c r="F48" s="188" t="s">
        <v>383</v>
      </c>
      <c r="G48" s="189">
        <v>36</v>
      </c>
      <c r="H48" s="189" t="s">
        <v>47</v>
      </c>
      <c r="I48" s="189">
        <v>2024</v>
      </c>
      <c r="J48" s="189">
        <v>2024</v>
      </c>
      <c r="K48" s="189"/>
      <c r="L48" s="189" t="s">
        <v>48</v>
      </c>
      <c r="M48" s="189"/>
      <c r="N48" s="189" t="s">
        <v>47</v>
      </c>
      <c r="O48" s="190" t="s">
        <v>49</v>
      </c>
      <c r="P48" s="189" t="s">
        <v>77</v>
      </c>
      <c r="Q48" s="213" t="s">
        <v>128</v>
      </c>
      <c r="R48" s="189">
        <v>1</v>
      </c>
      <c r="S48" s="189" t="s">
        <v>48</v>
      </c>
      <c r="T48" s="189" t="s">
        <v>48</v>
      </c>
      <c r="U48" s="191">
        <v>6715515</v>
      </c>
      <c r="V48" s="191">
        <v>6715515</v>
      </c>
      <c r="W48" s="191">
        <v>6715515</v>
      </c>
      <c r="X48" s="191">
        <v>2745000</v>
      </c>
      <c r="Y48" s="191">
        <v>22891545</v>
      </c>
      <c r="Z48" s="191">
        <v>6715515</v>
      </c>
      <c r="AA48" s="192"/>
      <c r="AB48" s="190" t="s">
        <v>53</v>
      </c>
      <c r="AC48" s="192">
        <v>239787</v>
      </c>
      <c r="AD48" s="190" t="s">
        <v>214</v>
      </c>
      <c r="AE48" s="191">
        <v>1343103</v>
      </c>
      <c r="AF48" s="191">
        <v>671551.5</v>
      </c>
      <c r="AG48" s="191">
        <v>671551.5</v>
      </c>
      <c r="AH48" s="191">
        <v>235043.03</v>
      </c>
      <c r="AI48" s="191">
        <v>671551.5</v>
      </c>
      <c r="AJ48" s="191">
        <v>402930.9</v>
      </c>
      <c r="AK48" s="191">
        <v>503663.63</v>
      </c>
      <c r="AL48" s="191">
        <v>2216119.9500000002</v>
      </c>
      <c r="AM48" s="191"/>
      <c r="AN48" s="191"/>
      <c r="AO48" s="191"/>
      <c r="AP48" s="191"/>
      <c r="AQ48" s="191"/>
      <c r="AR48" s="193"/>
      <c r="AS48" s="192"/>
      <c r="AT48" s="104" t="s">
        <v>55</v>
      </c>
    </row>
    <row r="49" spans="1:46" ht="60" x14ac:dyDescent="0.25">
      <c r="A49" s="184" t="s">
        <v>749</v>
      </c>
      <c r="B49" s="92" t="s">
        <v>942</v>
      </c>
      <c r="C49" s="185" t="s">
        <v>44</v>
      </c>
      <c r="D49" s="203" t="s">
        <v>115</v>
      </c>
      <c r="E49" s="187" t="s">
        <v>384</v>
      </c>
      <c r="F49" s="188" t="s">
        <v>385</v>
      </c>
      <c r="G49" s="189">
        <v>60</v>
      </c>
      <c r="H49" s="189" t="s">
        <v>47</v>
      </c>
      <c r="I49" s="189">
        <v>2024</v>
      </c>
      <c r="J49" s="189">
        <v>2025</v>
      </c>
      <c r="K49" s="189"/>
      <c r="L49" s="189" t="s">
        <v>48</v>
      </c>
      <c r="M49" s="189"/>
      <c r="N49" s="189" t="s">
        <v>47</v>
      </c>
      <c r="O49" s="190" t="s">
        <v>49</v>
      </c>
      <c r="P49" s="189" t="s">
        <v>77</v>
      </c>
      <c r="Q49" s="189" t="s">
        <v>386</v>
      </c>
      <c r="R49" s="189">
        <v>1</v>
      </c>
      <c r="S49" s="189" t="s">
        <v>48</v>
      </c>
      <c r="T49" s="189" t="s">
        <v>47</v>
      </c>
      <c r="U49" s="191"/>
      <c r="V49" s="191">
        <v>2327767.29</v>
      </c>
      <c r="W49" s="191">
        <v>4633934.58</v>
      </c>
      <c r="X49" s="191">
        <v>18113431.030000001</v>
      </c>
      <c r="Y49" s="191">
        <v>25075132.899999999</v>
      </c>
      <c r="Z49" s="191">
        <v>4633934.58</v>
      </c>
      <c r="AA49" s="192"/>
      <c r="AB49" s="190" t="s">
        <v>53</v>
      </c>
      <c r="AC49" s="192">
        <v>670501</v>
      </c>
      <c r="AD49" s="190" t="s">
        <v>54</v>
      </c>
      <c r="AE49" s="191">
        <v>695090.19</v>
      </c>
      <c r="AF49" s="191">
        <v>370714.77</v>
      </c>
      <c r="AG49" s="191">
        <v>500370.45</v>
      </c>
      <c r="AH49" s="191">
        <v>139018.04</v>
      </c>
      <c r="AI49" s="191">
        <v>375348.7</v>
      </c>
      <c r="AJ49" s="191">
        <v>231696.73</v>
      </c>
      <c r="AK49" s="191">
        <v>273402.14</v>
      </c>
      <c r="AL49" s="191"/>
      <c r="AM49" s="191"/>
      <c r="AN49" s="191">
        <v>181072.69</v>
      </c>
      <c r="AO49" s="191">
        <v>1859806.59</v>
      </c>
      <c r="AP49" s="191">
        <v>7414.3</v>
      </c>
      <c r="AQ49" s="191"/>
      <c r="AR49" s="193"/>
      <c r="AS49" s="192"/>
      <c r="AT49" s="104" t="s">
        <v>55</v>
      </c>
    </row>
    <row r="50" spans="1:46" ht="30" x14ac:dyDescent="0.25">
      <c r="A50" s="184" t="s">
        <v>750</v>
      </c>
      <c r="B50" s="92" t="s">
        <v>943</v>
      </c>
      <c r="C50" s="185" t="s">
        <v>44</v>
      </c>
      <c r="D50" s="203" t="s">
        <v>115</v>
      </c>
      <c r="E50" s="187" t="s">
        <v>387</v>
      </c>
      <c r="F50" s="188" t="s">
        <v>385</v>
      </c>
      <c r="G50" s="189">
        <v>48</v>
      </c>
      <c r="H50" s="189" t="s">
        <v>47</v>
      </c>
      <c r="I50" s="189">
        <v>2024</v>
      </c>
      <c r="J50" s="189">
        <v>2025</v>
      </c>
      <c r="K50" s="189"/>
      <c r="L50" s="189" t="s">
        <v>48</v>
      </c>
      <c r="M50" s="189"/>
      <c r="N50" s="189" t="s">
        <v>47</v>
      </c>
      <c r="O50" s="190" t="s">
        <v>49</v>
      </c>
      <c r="P50" s="189" t="s">
        <v>77</v>
      </c>
      <c r="Q50" s="189">
        <v>33190000</v>
      </c>
      <c r="R50" s="189">
        <v>2</v>
      </c>
      <c r="S50" s="189" t="s">
        <v>47</v>
      </c>
      <c r="T50" s="189" t="s">
        <v>47</v>
      </c>
      <c r="U50" s="191"/>
      <c r="V50" s="214">
        <v>418527.864</v>
      </c>
      <c r="W50" s="214">
        <v>417867.864</v>
      </c>
      <c r="X50" s="214">
        <v>1351065.5580000002</v>
      </c>
      <c r="Y50" s="215">
        <v>2187461.29</v>
      </c>
      <c r="Z50" s="216">
        <v>418527.864</v>
      </c>
      <c r="AA50" s="192"/>
      <c r="AB50" s="190" t="s">
        <v>53</v>
      </c>
      <c r="AC50" s="192">
        <v>670501</v>
      </c>
      <c r="AD50" s="190" t="s">
        <v>54</v>
      </c>
      <c r="AE50" s="214">
        <v>19745.423999999999</v>
      </c>
      <c r="AF50" s="214">
        <v>17955.84</v>
      </c>
      <c r="AG50" s="214">
        <v>35851.68</v>
      </c>
      <c r="AH50" s="214">
        <v>4981.3559999999998</v>
      </c>
      <c r="AI50" s="214">
        <v>17955.84</v>
      </c>
      <c r="AJ50" s="214">
        <v>35851.68</v>
      </c>
      <c r="AK50" s="214">
        <v>19298.027999999998</v>
      </c>
      <c r="AL50" s="214">
        <v>71643.360000000001</v>
      </c>
      <c r="AM50" s="214">
        <v>0</v>
      </c>
      <c r="AN50" s="214">
        <v>43010.015999999996</v>
      </c>
      <c r="AO50" s="214">
        <v>44799.6</v>
      </c>
      <c r="AP50" s="214">
        <v>107435.04</v>
      </c>
      <c r="AQ50" s="214">
        <v>0</v>
      </c>
      <c r="AR50" s="217" t="s">
        <v>47</v>
      </c>
      <c r="AS50" s="192"/>
      <c r="AT50" s="104" t="s">
        <v>55</v>
      </c>
    </row>
    <row r="51" spans="1:46" ht="45" x14ac:dyDescent="0.25">
      <c r="A51" s="184" t="s">
        <v>751</v>
      </c>
      <c r="B51" s="92" t="s">
        <v>944</v>
      </c>
      <c r="C51" s="185" t="s">
        <v>44</v>
      </c>
      <c r="D51" s="203" t="s">
        <v>115</v>
      </c>
      <c r="E51" s="218" t="s">
        <v>1206</v>
      </c>
      <c r="F51" s="188" t="s">
        <v>385</v>
      </c>
      <c r="G51" s="189">
        <v>24</v>
      </c>
      <c r="H51" s="189" t="s">
        <v>47</v>
      </c>
      <c r="I51" s="189">
        <v>2024</v>
      </c>
      <c r="J51" s="189">
        <v>2025</v>
      </c>
      <c r="K51" s="189"/>
      <c r="L51" s="189" t="s">
        <v>48</v>
      </c>
      <c r="M51" s="189"/>
      <c r="N51" s="189" t="s">
        <v>47</v>
      </c>
      <c r="O51" s="190" t="s">
        <v>49</v>
      </c>
      <c r="P51" s="189" t="s">
        <v>77</v>
      </c>
      <c r="Q51" s="189" t="s">
        <v>388</v>
      </c>
      <c r="R51" s="189">
        <v>1</v>
      </c>
      <c r="S51" s="189" t="s">
        <v>48</v>
      </c>
      <c r="T51" s="189" t="s">
        <v>48</v>
      </c>
      <c r="U51" s="219"/>
      <c r="V51" s="220">
        <v>856162.5</v>
      </c>
      <c r="W51" s="220">
        <v>1653854.81</v>
      </c>
      <c r="X51" s="219"/>
      <c r="Y51" s="219">
        <v>2510017.31</v>
      </c>
      <c r="Z51" s="219">
        <v>856162.5</v>
      </c>
      <c r="AA51" s="192"/>
      <c r="AB51" s="190" t="s">
        <v>53</v>
      </c>
      <c r="AC51" s="192">
        <v>226120</v>
      </c>
      <c r="AD51" s="190" t="s">
        <v>85</v>
      </c>
      <c r="AE51" s="191"/>
      <c r="AF51" s="191">
        <v>184588.64</v>
      </c>
      <c r="AG51" s="191">
        <v>413269.64</v>
      </c>
      <c r="AH51" s="191"/>
      <c r="AI51" s="191">
        <v>147602.42000000001</v>
      </c>
      <c r="AJ51" s="191"/>
      <c r="AK51" s="191">
        <v>110701.81</v>
      </c>
      <c r="AL51" s="191"/>
      <c r="AM51" s="191"/>
      <c r="AN51" s="191"/>
      <c r="AO51" s="191"/>
      <c r="AP51" s="191"/>
      <c r="AQ51" s="191"/>
      <c r="AR51" s="193" t="s">
        <v>47</v>
      </c>
      <c r="AS51" s="192"/>
      <c r="AT51" s="104" t="s">
        <v>55</v>
      </c>
    </row>
    <row r="52" spans="1:46" ht="30" x14ac:dyDescent="0.25">
      <c r="A52" s="221" t="s">
        <v>752</v>
      </c>
      <c r="B52" s="92" t="s">
        <v>945</v>
      </c>
      <c r="C52" s="185" t="s">
        <v>44</v>
      </c>
      <c r="D52" s="203" t="s">
        <v>115</v>
      </c>
      <c r="E52" s="212" t="s">
        <v>389</v>
      </c>
      <c r="F52" s="188" t="s">
        <v>390</v>
      </c>
      <c r="G52" s="189">
        <v>36</v>
      </c>
      <c r="H52" s="189" t="s">
        <v>47</v>
      </c>
      <c r="I52" s="189">
        <v>2024</v>
      </c>
      <c r="J52" s="189">
        <v>2025</v>
      </c>
      <c r="K52" s="189"/>
      <c r="L52" s="189" t="s">
        <v>48</v>
      </c>
      <c r="M52" s="189"/>
      <c r="N52" s="189" t="s">
        <v>47</v>
      </c>
      <c r="O52" s="190" t="s">
        <v>49</v>
      </c>
      <c r="P52" s="189" t="s">
        <v>77</v>
      </c>
      <c r="Q52" s="189" t="s">
        <v>960</v>
      </c>
      <c r="R52" s="189">
        <v>2</v>
      </c>
      <c r="S52" s="189" t="s">
        <v>48</v>
      </c>
      <c r="T52" s="189" t="s">
        <v>48</v>
      </c>
      <c r="U52" s="191"/>
      <c r="V52" s="191">
        <v>1045387.66</v>
      </c>
      <c r="W52" s="191">
        <v>1044727.66</v>
      </c>
      <c r="X52" s="191">
        <v>2324097.29</v>
      </c>
      <c r="Y52" s="191">
        <v>4414212.62</v>
      </c>
      <c r="Z52" s="191">
        <v>1045387.66</v>
      </c>
      <c r="AA52" s="192"/>
      <c r="AB52" s="190" t="s">
        <v>53</v>
      </c>
      <c r="AC52" s="192">
        <v>670501</v>
      </c>
      <c r="AD52" s="190" t="s">
        <v>54</v>
      </c>
      <c r="AE52" s="191">
        <v>209077.53</v>
      </c>
      <c r="AF52" s="191">
        <v>104538.77</v>
      </c>
      <c r="AG52" s="191">
        <v>104538.77</v>
      </c>
      <c r="AH52" s="191">
        <v>36588.57</v>
      </c>
      <c r="AI52" s="191">
        <v>104538.77</v>
      </c>
      <c r="AJ52" s="191">
        <v>62723.26</v>
      </c>
      <c r="AK52" s="191">
        <v>78404.070000000007</v>
      </c>
      <c r="AL52" s="191">
        <v>344977.93</v>
      </c>
      <c r="AM52" s="191"/>
      <c r="AN52" s="191"/>
      <c r="AO52" s="191"/>
      <c r="AP52" s="191"/>
      <c r="AQ52" s="191"/>
      <c r="AR52" s="193"/>
      <c r="AS52" s="192"/>
      <c r="AT52" s="104" t="s">
        <v>55</v>
      </c>
    </row>
    <row r="53" spans="1:46" ht="30" x14ac:dyDescent="0.25">
      <c r="A53" s="184" t="s">
        <v>753</v>
      </c>
      <c r="B53" s="92" t="s">
        <v>946</v>
      </c>
      <c r="C53" s="185" t="s">
        <v>44</v>
      </c>
      <c r="D53" s="203" t="s">
        <v>115</v>
      </c>
      <c r="E53" s="187" t="s">
        <v>391</v>
      </c>
      <c r="F53" s="188" t="s">
        <v>390</v>
      </c>
      <c r="G53" s="189">
        <v>24</v>
      </c>
      <c r="H53" s="189" t="s">
        <v>47</v>
      </c>
      <c r="I53" s="189">
        <v>2024</v>
      </c>
      <c r="J53" s="189">
        <v>2025</v>
      </c>
      <c r="K53" s="189"/>
      <c r="L53" s="189" t="s">
        <v>48</v>
      </c>
      <c r="M53" s="189"/>
      <c r="N53" s="189" t="s">
        <v>47</v>
      </c>
      <c r="O53" s="190" t="s">
        <v>49</v>
      </c>
      <c r="P53" s="189" t="s">
        <v>77</v>
      </c>
      <c r="Q53" s="189" t="s">
        <v>392</v>
      </c>
      <c r="R53" s="189">
        <v>2</v>
      </c>
      <c r="S53" s="189" t="s">
        <v>48</v>
      </c>
      <c r="T53" s="189" t="s">
        <v>48</v>
      </c>
      <c r="U53" s="191"/>
      <c r="V53" s="191">
        <v>473704.25</v>
      </c>
      <c r="W53" s="191">
        <v>516768.27</v>
      </c>
      <c r="X53" s="191">
        <v>43064.02</v>
      </c>
      <c r="Y53" s="191">
        <v>1033536.54</v>
      </c>
      <c r="Z53" s="191">
        <v>516768.27</v>
      </c>
      <c r="AA53" s="192"/>
      <c r="AB53" s="190" t="s">
        <v>53</v>
      </c>
      <c r="AC53" s="192">
        <v>226120</v>
      </c>
      <c r="AD53" s="190" t="s">
        <v>85</v>
      </c>
      <c r="AE53" s="191"/>
      <c r="AF53" s="191"/>
      <c r="AG53" s="191">
        <v>413414.62</v>
      </c>
      <c r="AH53" s="191"/>
      <c r="AI53" s="191"/>
      <c r="AJ53" s="191"/>
      <c r="AK53" s="191"/>
      <c r="AL53" s="191">
        <v>103353.65</v>
      </c>
      <c r="AM53" s="191"/>
      <c r="AN53" s="191"/>
      <c r="AO53" s="191"/>
      <c r="AP53" s="191"/>
      <c r="AQ53" s="191"/>
      <c r="AR53" s="193"/>
      <c r="AS53" s="192"/>
      <c r="AT53" s="104" t="s">
        <v>55</v>
      </c>
    </row>
    <row r="54" spans="1:46" ht="30" x14ac:dyDescent="0.25">
      <c r="A54" s="184" t="s">
        <v>754</v>
      </c>
      <c r="B54" s="92" t="s">
        <v>947</v>
      </c>
      <c r="C54" s="185" t="s">
        <v>44</v>
      </c>
      <c r="D54" s="203" t="s">
        <v>115</v>
      </c>
      <c r="E54" s="187" t="s">
        <v>393</v>
      </c>
      <c r="F54" s="188" t="s">
        <v>117</v>
      </c>
      <c r="G54" s="189">
        <v>24</v>
      </c>
      <c r="H54" s="189" t="s">
        <v>48</v>
      </c>
      <c r="I54" s="189">
        <v>2024</v>
      </c>
      <c r="J54" s="189">
        <v>2025</v>
      </c>
      <c r="K54" s="189"/>
      <c r="L54" s="189" t="s">
        <v>48</v>
      </c>
      <c r="M54" s="189"/>
      <c r="N54" s="189" t="s">
        <v>47</v>
      </c>
      <c r="O54" s="190" t="s">
        <v>49</v>
      </c>
      <c r="P54" s="189" t="s">
        <v>77</v>
      </c>
      <c r="Q54" s="189" t="s">
        <v>394</v>
      </c>
      <c r="R54" s="189">
        <v>2</v>
      </c>
      <c r="S54" s="189" t="s">
        <v>48</v>
      </c>
      <c r="T54" s="189" t="s">
        <v>48</v>
      </c>
      <c r="U54" s="191"/>
      <c r="V54" s="191">
        <v>862613.29</v>
      </c>
      <c r="W54" s="191">
        <v>861953.29</v>
      </c>
      <c r="X54" s="191"/>
      <c r="Y54" s="191">
        <v>1724566.58</v>
      </c>
      <c r="Z54" s="191">
        <v>862613.29</v>
      </c>
      <c r="AA54" s="192"/>
      <c r="AB54" s="190" t="s">
        <v>53</v>
      </c>
      <c r="AC54" s="192">
        <v>670501</v>
      </c>
      <c r="AD54" s="190" t="s">
        <v>54</v>
      </c>
      <c r="AE54" s="191">
        <v>53977.19</v>
      </c>
      <c r="AF54" s="191">
        <v>19988.400000000001</v>
      </c>
      <c r="AG54" s="191">
        <v>499966.05</v>
      </c>
      <c r="AH54" s="191">
        <v>73329.149999999994</v>
      </c>
      <c r="AI54" s="191">
        <v>66467.31</v>
      </c>
      <c r="AJ54" s="191">
        <v>23967.37</v>
      </c>
      <c r="AK54" s="191">
        <v>25535.88</v>
      </c>
      <c r="AL54" s="191">
        <v>99381.95</v>
      </c>
      <c r="AM54" s="191"/>
      <c r="AN54" s="191"/>
      <c r="AO54" s="191"/>
      <c r="AP54" s="191"/>
      <c r="AQ54" s="191"/>
      <c r="AR54" s="193"/>
      <c r="AS54" s="192"/>
      <c r="AT54" s="104" t="s">
        <v>55</v>
      </c>
    </row>
    <row r="55" spans="1:46" ht="30" x14ac:dyDescent="0.25">
      <c r="A55" s="222" t="s">
        <v>755</v>
      </c>
      <c r="B55" s="124" t="s">
        <v>948</v>
      </c>
      <c r="C55" s="222" t="s">
        <v>44</v>
      </c>
      <c r="D55" s="203" t="s">
        <v>115</v>
      </c>
      <c r="E55" s="187" t="s">
        <v>395</v>
      </c>
      <c r="F55" s="188" t="s">
        <v>383</v>
      </c>
      <c r="G55" s="189">
        <v>36</v>
      </c>
      <c r="H55" s="189" t="s">
        <v>47</v>
      </c>
      <c r="I55" s="189">
        <v>2024</v>
      </c>
      <c r="J55" s="189">
        <v>2025</v>
      </c>
      <c r="K55" s="189"/>
      <c r="L55" s="189" t="s">
        <v>48</v>
      </c>
      <c r="M55" s="189"/>
      <c r="N55" s="189" t="s">
        <v>47</v>
      </c>
      <c r="O55" s="190" t="s">
        <v>49</v>
      </c>
      <c r="P55" s="189" t="s">
        <v>77</v>
      </c>
      <c r="Q55" s="189" t="s">
        <v>199</v>
      </c>
      <c r="R55" s="189">
        <v>1</v>
      </c>
      <c r="S55" s="189" t="s">
        <v>48</v>
      </c>
      <c r="T55" s="189" t="s">
        <v>47</v>
      </c>
      <c r="U55" s="191"/>
      <c r="V55" s="223">
        <v>12199645.69974</v>
      </c>
      <c r="W55" s="223">
        <v>12198765.69974</v>
      </c>
      <c r="X55" s="223">
        <v>27242726.711914998</v>
      </c>
      <c r="Y55" s="214">
        <v>51641138.109999999</v>
      </c>
      <c r="Z55" s="214">
        <v>12199645.699999999</v>
      </c>
      <c r="AA55" s="192"/>
      <c r="AB55" s="190" t="s">
        <v>53</v>
      </c>
      <c r="AC55" s="192">
        <v>670501</v>
      </c>
      <c r="AD55" s="190" t="s">
        <v>54</v>
      </c>
      <c r="AE55" s="214">
        <v>2688014.3337933337</v>
      </c>
      <c r="AF55" s="214">
        <v>664175.65234333335</v>
      </c>
      <c r="AG55" s="214">
        <v>1758826.9767093332</v>
      </c>
      <c r="AH55" s="214">
        <v>175486.34373133336</v>
      </c>
      <c r="AI55" s="214">
        <v>963563.13826533337</v>
      </c>
      <c r="AJ55" s="214">
        <v>226217.69466133334</v>
      </c>
      <c r="AK55" s="214">
        <v>1053426.9496933334</v>
      </c>
      <c r="AL55" s="214">
        <v>1360534.1790293334</v>
      </c>
      <c r="AM55" s="214"/>
      <c r="AN55" s="214">
        <v>695905.34949333337</v>
      </c>
      <c r="AO55" s="214">
        <v>1841563.3224613334</v>
      </c>
      <c r="AP55" s="214">
        <v>755394.25342533342</v>
      </c>
      <c r="AQ55" s="214">
        <v>16537.506133333332</v>
      </c>
      <c r="AR55" s="224" t="s">
        <v>47</v>
      </c>
      <c r="AS55" s="192"/>
      <c r="AT55" s="104" t="s">
        <v>55</v>
      </c>
    </row>
    <row r="56" spans="1:46" ht="30" x14ac:dyDescent="0.25">
      <c r="A56" s="184" t="s">
        <v>756</v>
      </c>
      <c r="B56" s="92" t="s">
        <v>949</v>
      </c>
      <c r="C56" s="185" t="s">
        <v>44</v>
      </c>
      <c r="D56" s="203" t="s">
        <v>115</v>
      </c>
      <c r="E56" s="187" t="s">
        <v>396</v>
      </c>
      <c r="F56" s="188" t="s">
        <v>383</v>
      </c>
      <c r="G56" s="189">
        <v>60</v>
      </c>
      <c r="H56" s="189" t="s">
        <v>48</v>
      </c>
      <c r="I56" s="189">
        <v>2024</v>
      </c>
      <c r="J56" s="189">
        <v>2025</v>
      </c>
      <c r="K56" s="189"/>
      <c r="L56" s="189" t="s">
        <v>48</v>
      </c>
      <c r="M56" s="189"/>
      <c r="N56" s="189" t="s">
        <v>47</v>
      </c>
      <c r="O56" s="190" t="s">
        <v>49</v>
      </c>
      <c r="P56" s="189" t="s">
        <v>77</v>
      </c>
      <c r="Q56" s="189" t="s">
        <v>128</v>
      </c>
      <c r="R56" s="189">
        <v>2</v>
      </c>
      <c r="S56" s="189" t="s">
        <v>48</v>
      </c>
      <c r="T56" s="189" t="s">
        <v>48</v>
      </c>
      <c r="U56" s="191"/>
      <c r="V56" s="191">
        <v>3003190.27</v>
      </c>
      <c r="W56" s="191">
        <v>3003190.27</v>
      </c>
      <c r="X56" s="191">
        <v>10237474.289999999</v>
      </c>
      <c r="Y56" s="191">
        <v>16243854.82</v>
      </c>
      <c r="Z56" s="191">
        <v>3003190.27</v>
      </c>
      <c r="AA56" s="192"/>
      <c r="AB56" s="190" t="s">
        <v>53</v>
      </c>
      <c r="AC56" s="192">
        <v>670501</v>
      </c>
      <c r="AD56" s="190" t="s">
        <v>54</v>
      </c>
      <c r="AE56" s="191">
        <v>175406.65</v>
      </c>
      <c r="AF56" s="191">
        <v>226633.96</v>
      </c>
      <c r="AG56" s="191">
        <v>910410.6</v>
      </c>
      <c r="AH56" s="191">
        <v>111979.11</v>
      </c>
      <c r="AI56" s="191">
        <v>333454.2</v>
      </c>
      <c r="AJ56" s="191">
        <v>184527.31</v>
      </c>
      <c r="AK56" s="191">
        <v>80164.05</v>
      </c>
      <c r="AL56" s="191">
        <v>980614.38</v>
      </c>
      <c r="AM56" s="191"/>
      <c r="AN56" s="191"/>
      <c r="AO56" s="191"/>
      <c r="AP56" s="191"/>
      <c r="AQ56" s="191"/>
      <c r="AR56" s="193"/>
      <c r="AS56" s="192"/>
      <c r="AT56" s="104" t="s">
        <v>55</v>
      </c>
    </row>
    <row r="57" spans="1:46" ht="30" x14ac:dyDescent="0.25">
      <c r="A57" s="184" t="s">
        <v>757</v>
      </c>
      <c r="B57" s="92" t="s">
        <v>950</v>
      </c>
      <c r="C57" s="185" t="s">
        <v>44</v>
      </c>
      <c r="D57" s="203" t="s">
        <v>115</v>
      </c>
      <c r="E57" s="212" t="s">
        <v>397</v>
      </c>
      <c r="F57" s="188" t="s">
        <v>385</v>
      </c>
      <c r="G57" s="189">
        <v>36</v>
      </c>
      <c r="H57" s="189" t="s">
        <v>47</v>
      </c>
      <c r="I57" s="189">
        <v>2024</v>
      </c>
      <c r="J57" s="189">
        <v>2024</v>
      </c>
      <c r="K57" s="189"/>
      <c r="L57" s="189" t="s">
        <v>48</v>
      </c>
      <c r="M57" s="189"/>
      <c r="N57" s="189" t="s">
        <v>47</v>
      </c>
      <c r="O57" s="190" t="s">
        <v>49</v>
      </c>
      <c r="P57" s="189" t="s">
        <v>77</v>
      </c>
      <c r="Q57" s="189">
        <v>33141411</v>
      </c>
      <c r="R57" s="189">
        <v>1</v>
      </c>
      <c r="S57" s="189" t="s">
        <v>48</v>
      </c>
      <c r="T57" s="189" t="s">
        <v>47</v>
      </c>
      <c r="U57" s="191">
        <v>984480.6</v>
      </c>
      <c r="V57" s="191">
        <v>1967201.21</v>
      </c>
      <c r="W57" s="191">
        <v>1967201.21</v>
      </c>
      <c r="X57" s="191">
        <v>3409624.59</v>
      </c>
      <c r="Y57" s="191">
        <v>8328507.6100000003</v>
      </c>
      <c r="Z57" s="191">
        <v>1967201.21</v>
      </c>
      <c r="AA57" s="192"/>
      <c r="AB57" s="190" t="s">
        <v>53</v>
      </c>
      <c r="AC57" s="192">
        <v>670501</v>
      </c>
      <c r="AD57" s="190" t="s">
        <v>54</v>
      </c>
      <c r="AE57" s="191">
        <v>154058.32999999999</v>
      </c>
      <c r="AF57" s="191">
        <v>213122.06</v>
      </c>
      <c r="AG57" s="191">
        <v>277425.28999999998</v>
      </c>
      <c r="AH57" s="191">
        <v>59447</v>
      </c>
      <c r="AI57" s="191">
        <v>209229.71</v>
      </c>
      <c r="AJ57" s="191">
        <v>84065.71</v>
      </c>
      <c r="AK57" s="191">
        <v>57437.2</v>
      </c>
      <c r="AL57" s="191">
        <v>184608.02</v>
      </c>
      <c r="AM57" s="191"/>
      <c r="AN57" s="191">
        <v>296546</v>
      </c>
      <c r="AO57" s="191">
        <v>120304.78</v>
      </c>
      <c r="AP57" s="191">
        <v>310957.12</v>
      </c>
      <c r="AQ57" s="191"/>
      <c r="AR57" s="193"/>
      <c r="AS57" s="192"/>
      <c r="AT57" s="104" t="s">
        <v>55</v>
      </c>
    </row>
    <row r="58" spans="1:46" ht="30" x14ac:dyDescent="0.25">
      <c r="A58" s="184" t="s">
        <v>758</v>
      </c>
      <c r="B58" s="92" t="s">
        <v>951</v>
      </c>
      <c r="C58" s="185" t="s">
        <v>44</v>
      </c>
      <c r="D58" s="203" t="s">
        <v>115</v>
      </c>
      <c r="E58" s="187" t="s">
        <v>398</v>
      </c>
      <c r="F58" s="188" t="s">
        <v>127</v>
      </c>
      <c r="G58" s="189">
        <v>12</v>
      </c>
      <c r="H58" s="189" t="s">
        <v>47</v>
      </c>
      <c r="I58" s="189">
        <v>2024</v>
      </c>
      <c r="J58" s="189">
        <v>2024</v>
      </c>
      <c r="K58" s="189"/>
      <c r="L58" s="189" t="s">
        <v>48</v>
      </c>
      <c r="M58" s="189"/>
      <c r="N58" s="189" t="s">
        <v>47</v>
      </c>
      <c r="O58" s="190" t="s">
        <v>49</v>
      </c>
      <c r="P58" s="189" t="s">
        <v>77</v>
      </c>
      <c r="Q58" s="189" t="s">
        <v>128</v>
      </c>
      <c r="R58" s="189">
        <v>2</v>
      </c>
      <c r="S58" s="189" t="s">
        <v>48</v>
      </c>
      <c r="T58" s="189" t="s">
        <v>48</v>
      </c>
      <c r="U58" s="191">
        <v>1885463.08</v>
      </c>
      <c r="V58" s="191"/>
      <c r="W58" s="191"/>
      <c r="X58" s="191"/>
      <c r="Y58" s="191">
        <v>1885463.08</v>
      </c>
      <c r="Z58" s="191">
        <v>1885463.08</v>
      </c>
      <c r="AA58" s="192"/>
      <c r="AB58" s="190" t="s">
        <v>53</v>
      </c>
      <c r="AC58" s="192">
        <v>670501</v>
      </c>
      <c r="AD58" s="190" t="s">
        <v>54</v>
      </c>
      <c r="AE58" s="191"/>
      <c r="AF58" s="191">
        <v>942731.54</v>
      </c>
      <c r="AG58" s="191"/>
      <c r="AH58" s="191"/>
      <c r="AI58" s="191"/>
      <c r="AJ58" s="191"/>
      <c r="AK58" s="191"/>
      <c r="AL58" s="191">
        <v>942731.54</v>
      </c>
      <c r="AM58" s="191"/>
      <c r="AN58" s="191"/>
      <c r="AO58" s="191"/>
      <c r="AP58" s="191"/>
      <c r="AQ58" s="191"/>
      <c r="AR58" s="193" t="s">
        <v>47</v>
      </c>
      <c r="AS58" s="192"/>
      <c r="AT58" s="104" t="s">
        <v>55</v>
      </c>
    </row>
    <row r="59" spans="1:46" ht="30" x14ac:dyDescent="0.25">
      <c r="A59" s="184" t="s">
        <v>759</v>
      </c>
      <c r="B59" s="92" t="s">
        <v>952</v>
      </c>
      <c r="C59" s="185" t="s">
        <v>44</v>
      </c>
      <c r="D59" s="203" t="s">
        <v>115</v>
      </c>
      <c r="E59" s="187" t="s">
        <v>399</v>
      </c>
      <c r="F59" s="188" t="s">
        <v>127</v>
      </c>
      <c r="G59" s="189">
        <v>12</v>
      </c>
      <c r="H59" s="189" t="s">
        <v>47</v>
      </c>
      <c r="I59" s="189">
        <v>2024</v>
      </c>
      <c r="J59" s="189">
        <v>2024</v>
      </c>
      <c r="K59" s="189"/>
      <c r="L59" s="189" t="s">
        <v>48</v>
      </c>
      <c r="M59" s="189"/>
      <c r="N59" s="189" t="s">
        <v>47</v>
      </c>
      <c r="O59" s="190" t="s">
        <v>49</v>
      </c>
      <c r="P59" s="189" t="s">
        <v>77</v>
      </c>
      <c r="Q59" s="189" t="s">
        <v>128</v>
      </c>
      <c r="R59" s="189">
        <v>2</v>
      </c>
      <c r="S59" s="189" t="s">
        <v>48</v>
      </c>
      <c r="T59" s="189" t="s">
        <v>48</v>
      </c>
      <c r="U59" s="225">
        <v>1076240.77</v>
      </c>
      <c r="V59" s="191"/>
      <c r="W59" s="191"/>
      <c r="X59" s="191"/>
      <c r="Y59" s="191">
        <v>1076240.77</v>
      </c>
      <c r="Z59" s="191">
        <v>1076240.77</v>
      </c>
      <c r="AA59" s="192"/>
      <c r="AB59" s="190" t="s">
        <v>53</v>
      </c>
      <c r="AC59" s="192">
        <v>670501</v>
      </c>
      <c r="AD59" s="190" t="s">
        <v>54</v>
      </c>
      <c r="AE59" s="191"/>
      <c r="AF59" s="191"/>
      <c r="AG59" s="191"/>
      <c r="AH59" s="191"/>
      <c r="AI59" s="191"/>
      <c r="AJ59" s="191"/>
      <c r="AK59" s="191"/>
      <c r="AL59" s="191">
        <v>1076240.77</v>
      </c>
      <c r="AM59" s="191"/>
      <c r="AN59" s="191"/>
      <c r="AO59" s="191"/>
      <c r="AP59" s="191"/>
      <c r="AQ59" s="191"/>
      <c r="AR59" s="193" t="s">
        <v>47</v>
      </c>
      <c r="AS59" s="192"/>
      <c r="AT59" s="104" t="s">
        <v>55</v>
      </c>
    </row>
    <row r="60" spans="1:46" ht="45" x14ac:dyDescent="0.25">
      <c r="A60" s="221" t="s">
        <v>760</v>
      </c>
      <c r="B60" s="92" t="s">
        <v>953</v>
      </c>
      <c r="C60" s="185" t="s">
        <v>44</v>
      </c>
      <c r="D60" s="203" t="s">
        <v>115</v>
      </c>
      <c r="E60" s="187" t="s">
        <v>400</v>
      </c>
      <c r="F60" s="188" t="s">
        <v>127</v>
      </c>
      <c r="G60" s="189">
        <v>12</v>
      </c>
      <c r="H60" s="189" t="s">
        <v>47</v>
      </c>
      <c r="I60" s="189">
        <v>2024</v>
      </c>
      <c r="J60" s="189">
        <v>2025</v>
      </c>
      <c r="K60" s="189"/>
      <c r="L60" s="189" t="s">
        <v>48</v>
      </c>
      <c r="M60" s="189"/>
      <c r="N60" s="189" t="s">
        <v>47</v>
      </c>
      <c r="O60" s="190" t="s">
        <v>49</v>
      </c>
      <c r="P60" s="189" t="s">
        <v>77</v>
      </c>
      <c r="Q60" s="189" t="s">
        <v>128</v>
      </c>
      <c r="R60" s="189">
        <v>2</v>
      </c>
      <c r="S60" s="189" t="s">
        <v>48</v>
      </c>
      <c r="T60" s="226" t="s">
        <v>48</v>
      </c>
      <c r="U60" s="100"/>
      <c r="V60" s="227">
        <v>1337825</v>
      </c>
      <c r="W60" s="191"/>
      <c r="X60" s="191"/>
      <c r="Y60" s="191">
        <v>1337825</v>
      </c>
      <c r="Z60" s="191">
        <v>1337825</v>
      </c>
      <c r="AA60" s="192"/>
      <c r="AB60" s="190" t="s">
        <v>53</v>
      </c>
      <c r="AC60" s="192">
        <v>670501</v>
      </c>
      <c r="AD60" s="190" t="s">
        <v>54</v>
      </c>
      <c r="AE60" s="191">
        <v>268367.69500000001</v>
      </c>
      <c r="AF60" s="191">
        <v>133247.37000000002</v>
      </c>
      <c r="AG60" s="191">
        <v>123748.8125</v>
      </c>
      <c r="AH60" s="191">
        <v>46154.962500000001</v>
      </c>
      <c r="AI60" s="191">
        <v>128431.2</v>
      </c>
      <c r="AJ60" s="191">
        <v>78128.98</v>
      </c>
      <c r="AK60" s="191">
        <v>100203.0925</v>
      </c>
      <c r="AL60" s="191">
        <v>459542.88750000001</v>
      </c>
      <c r="AM60" s="191"/>
      <c r="AN60" s="191"/>
      <c r="AO60" s="191"/>
      <c r="AP60" s="191"/>
      <c r="AQ60" s="191"/>
      <c r="AR60" s="193" t="s">
        <v>47</v>
      </c>
      <c r="AS60" s="192"/>
      <c r="AT60" s="104" t="s">
        <v>55</v>
      </c>
    </row>
    <row r="61" spans="1:46" ht="30" x14ac:dyDescent="0.25">
      <c r="A61" s="184" t="s">
        <v>761</v>
      </c>
      <c r="B61" s="92" t="s">
        <v>954</v>
      </c>
      <c r="C61" s="185" t="s">
        <v>44</v>
      </c>
      <c r="D61" s="203" t="s">
        <v>115</v>
      </c>
      <c r="E61" s="187" t="s">
        <v>401</v>
      </c>
      <c r="F61" s="188" t="s">
        <v>127</v>
      </c>
      <c r="G61" s="189">
        <v>12</v>
      </c>
      <c r="H61" s="189" t="s">
        <v>47</v>
      </c>
      <c r="I61" s="189">
        <v>2024</v>
      </c>
      <c r="J61" s="189">
        <v>2025</v>
      </c>
      <c r="K61" s="189"/>
      <c r="L61" s="189" t="s">
        <v>48</v>
      </c>
      <c r="M61" s="189"/>
      <c r="N61" s="189" t="s">
        <v>47</v>
      </c>
      <c r="O61" s="190" t="s">
        <v>49</v>
      </c>
      <c r="P61" s="189" t="s">
        <v>77</v>
      </c>
      <c r="Q61" s="189" t="s">
        <v>128</v>
      </c>
      <c r="R61" s="189">
        <v>2</v>
      </c>
      <c r="S61" s="189" t="s">
        <v>48</v>
      </c>
      <c r="T61" s="226" t="s">
        <v>48</v>
      </c>
      <c r="U61" s="100"/>
      <c r="V61" s="227">
        <v>6650600</v>
      </c>
      <c r="W61" s="191"/>
      <c r="X61" s="191"/>
      <c r="Y61" s="191">
        <v>6650600</v>
      </c>
      <c r="Z61" s="191">
        <v>6650600</v>
      </c>
      <c r="AA61" s="192"/>
      <c r="AB61" s="190" t="s">
        <v>53</v>
      </c>
      <c r="AC61" s="192">
        <v>670501</v>
      </c>
      <c r="AD61" s="190" t="s">
        <v>54</v>
      </c>
      <c r="AE61" s="191">
        <v>1334110.3599999999</v>
      </c>
      <c r="AF61" s="191">
        <v>662399.76000000013</v>
      </c>
      <c r="AG61" s="191">
        <v>615180.5</v>
      </c>
      <c r="AH61" s="191">
        <v>229445.7</v>
      </c>
      <c r="AI61" s="191">
        <v>638457.59999999998</v>
      </c>
      <c r="AJ61" s="191">
        <v>388395.04</v>
      </c>
      <c r="AK61" s="191">
        <v>498129.94</v>
      </c>
      <c r="AL61" s="191">
        <v>2284481.1</v>
      </c>
      <c r="AM61" s="191"/>
      <c r="AN61" s="191"/>
      <c r="AO61" s="191"/>
      <c r="AP61" s="191"/>
      <c r="AQ61" s="191"/>
      <c r="AR61" s="193" t="s">
        <v>47</v>
      </c>
      <c r="AS61" s="192"/>
      <c r="AT61" s="104" t="s">
        <v>55</v>
      </c>
    </row>
    <row r="62" spans="1:46" ht="30" x14ac:dyDescent="0.25">
      <c r="A62" s="184" t="s">
        <v>762</v>
      </c>
      <c r="B62" s="92" t="s">
        <v>955</v>
      </c>
      <c r="C62" s="185" t="s">
        <v>44</v>
      </c>
      <c r="D62" s="203" t="s">
        <v>115</v>
      </c>
      <c r="E62" s="187" t="s">
        <v>402</v>
      </c>
      <c r="F62" s="188" t="s">
        <v>127</v>
      </c>
      <c r="G62" s="189">
        <v>12</v>
      </c>
      <c r="H62" s="189" t="s">
        <v>47</v>
      </c>
      <c r="I62" s="189">
        <v>2024</v>
      </c>
      <c r="J62" s="189">
        <v>2025</v>
      </c>
      <c r="K62" s="189"/>
      <c r="L62" s="189" t="s">
        <v>48</v>
      </c>
      <c r="M62" s="189"/>
      <c r="N62" s="189" t="s">
        <v>47</v>
      </c>
      <c r="O62" s="190" t="s">
        <v>49</v>
      </c>
      <c r="P62" s="189" t="s">
        <v>77</v>
      </c>
      <c r="Q62" s="189" t="s">
        <v>128</v>
      </c>
      <c r="R62" s="189">
        <v>2</v>
      </c>
      <c r="S62" s="189" t="s">
        <v>48</v>
      </c>
      <c r="T62" s="226" t="s">
        <v>48</v>
      </c>
      <c r="U62" s="100"/>
      <c r="V62" s="227">
        <v>15943800</v>
      </c>
      <c r="W62" s="191"/>
      <c r="X62" s="191"/>
      <c r="Y62" s="191">
        <v>15943800</v>
      </c>
      <c r="Z62" s="191">
        <v>15943800</v>
      </c>
      <c r="AA62" s="192"/>
      <c r="AB62" s="190" t="s">
        <v>53</v>
      </c>
      <c r="AC62" s="192">
        <v>670501</v>
      </c>
      <c r="AD62" s="190" t="s">
        <v>54</v>
      </c>
      <c r="AE62" s="191">
        <v>3198326.28</v>
      </c>
      <c r="AF62" s="191">
        <v>1588002.48</v>
      </c>
      <c r="AG62" s="191">
        <v>1474801.5</v>
      </c>
      <c r="AH62" s="191">
        <v>550061.1</v>
      </c>
      <c r="AI62" s="191">
        <v>1530604.8</v>
      </c>
      <c r="AJ62" s="191">
        <v>931117.92</v>
      </c>
      <c r="AK62" s="191">
        <v>1194190.6200000001</v>
      </c>
      <c r="AL62" s="191">
        <v>5476695.2999999998</v>
      </c>
      <c r="AM62" s="191"/>
      <c r="AN62" s="191"/>
      <c r="AO62" s="191"/>
      <c r="AP62" s="191"/>
      <c r="AQ62" s="191"/>
      <c r="AR62" s="193" t="s">
        <v>47</v>
      </c>
      <c r="AS62" s="192"/>
      <c r="AT62" s="104" t="s">
        <v>55</v>
      </c>
    </row>
    <row r="63" spans="1:46" ht="45" x14ac:dyDescent="0.25">
      <c r="A63" s="184" t="s">
        <v>763</v>
      </c>
      <c r="B63" s="92" t="s">
        <v>956</v>
      </c>
      <c r="C63" s="185" t="s">
        <v>44</v>
      </c>
      <c r="D63" s="203" t="s">
        <v>115</v>
      </c>
      <c r="E63" s="218" t="s">
        <v>1207</v>
      </c>
      <c r="F63" s="188" t="s">
        <v>127</v>
      </c>
      <c r="G63" s="189">
        <v>48</v>
      </c>
      <c r="H63" s="189" t="s">
        <v>47</v>
      </c>
      <c r="I63" s="189">
        <v>2024</v>
      </c>
      <c r="J63" s="189">
        <v>2024</v>
      </c>
      <c r="K63" s="189"/>
      <c r="L63" s="189" t="s">
        <v>48</v>
      </c>
      <c r="M63" s="189"/>
      <c r="N63" s="189" t="s">
        <v>47</v>
      </c>
      <c r="O63" s="190" t="s">
        <v>49</v>
      </c>
      <c r="P63" s="189" t="s">
        <v>77</v>
      </c>
      <c r="Q63" s="189" t="s">
        <v>403</v>
      </c>
      <c r="R63" s="189">
        <v>1</v>
      </c>
      <c r="S63" s="189" t="s">
        <v>48</v>
      </c>
      <c r="T63" s="189" t="s">
        <v>48</v>
      </c>
      <c r="U63" s="228">
        <v>1441647.52</v>
      </c>
      <c r="V63" s="191">
        <v>1343543.52</v>
      </c>
      <c r="W63" s="191">
        <v>1343543.52</v>
      </c>
      <c r="X63" s="191">
        <v>5737145.5</v>
      </c>
      <c r="Y63" s="191">
        <v>9865880.0399999991</v>
      </c>
      <c r="Z63" s="191"/>
      <c r="AA63" s="192"/>
      <c r="AB63" s="190" t="s">
        <v>53</v>
      </c>
      <c r="AC63" s="192">
        <v>670501</v>
      </c>
      <c r="AD63" s="190" t="s">
        <v>54</v>
      </c>
      <c r="AE63" s="191">
        <v>289194.49251199997</v>
      </c>
      <c r="AF63" s="191">
        <v>143588.09299200002</v>
      </c>
      <c r="AG63" s="191">
        <v>133352.39560000002</v>
      </c>
      <c r="AH63" s="191">
        <v>49736.839440000003</v>
      </c>
      <c r="AI63" s="191">
        <v>138398.16191999998</v>
      </c>
      <c r="AJ63" s="191">
        <v>84192.215167999995</v>
      </c>
      <c r="AK63" s="191">
        <v>107979.39924800002</v>
      </c>
      <c r="AL63" s="191">
        <v>495205.92311999999</v>
      </c>
      <c r="AM63" s="191"/>
      <c r="AN63" s="191"/>
      <c r="AO63" s="191"/>
      <c r="AP63" s="191"/>
      <c r="AQ63" s="191"/>
      <c r="AR63" s="193" t="s">
        <v>47</v>
      </c>
      <c r="AS63" s="192"/>
      <c r="AT63" s="104" t="s">
        <v>55</v>
      </c>
    </row>
    <row r="64" spans="1:46" ht="30" x14ac:dyDescent="0.25">
      <c r="A64" s="221" t="s">
        <v>764</v>
      </c>
      <c r="B64" s="92" t="s">
        <v>957</v>
      </c>
      <c r="C64" s="185" t="s">
        <v>44</v>
      </c>
      <c r="D64" s="203" t="s">
        <v>115</v>
      </c>
      <c r="E64" s="187" t="s">
        <v>404</v>
      </c>
      <c r="F64" s="188" t="s">
        <v>127</v>
      </c>
      <c r="G64" s="189">
        <v>48</v>
      </c>
      <c r="H64" s="189" t="s">
        <v>47</v>
      </c>
      <c r="I64" s="189">
        <v>2024</v>
      </c>
      <c r="J64" s="189">
        <v>2025</v>
      </c>
      <c r="K64" s="189"/>
      <c r="L64" s="189" t="s">
        <v>48</v>
      </c>
      <c r="M64" s="189"/>
      <c r="N64" s="189" t="s">
        <v>47</v>
      </c>
      <c r="O64" s="190" t="s">
        <v>49</v>
      </c>
      <c r="P64" s="189" t="s">
        <v>77</v>
      </c>
      <c r="Q64" s="213" t="s">
        <v>128</v>
      </c>
      <c r="R64" s="189">
        <v>2</v>
      </c>
      <c r="S64" s="189" t="s">
        <v>48</v>
      </c>
      <c r="T64" s="189" t="s">
        <v>48</v>
      </c>
      <c r="U64" s="191">
        <v>9167377.5</v>
      </c>
      <c r="V64" s="191">
        <v>8596577.5</v>
      </c>
      <c r="W64" s="191">
        <v>8596577.5</v>
      </c>
      <c r="X64" s="191">
        <v>19698577.5</v>
      </c>
      <c r="Y64" s="191">
        <v>46059110</v>
      </c>
      <c r="Z64" s="191"/>
      <c r="AA64" s="192"/>
      <c r="AB64" s="190" t="s">
        <v>53</v>
      </c>
      <c r="AC64" s="192">
        <v>670501</v>
      </c>
      <c r="AD64" s="190" t="s">
        <v>54</v>
      </c>
      <c r="AE64" s="191">
        <v>1838975.9264999998</v>
      </c>
      <c r="AF64" s="191">
        <v>913070.79900000012</v>
      </c>
      <c r="AG64" s="191">
        <v>847982.41874999995</v>
      </c>
      <c r="AH64" s="191">
        <v>316274.52374999999</v>
      </c>
      <c r="AI64" s="191">
        <v>880068.24</v>
      </c>
      <c r="AJ64" s="191">
        <v>535374.84600000002</v>
      </c>
      <c r="AK64" s="191">
        <v>686636.57475000015</v>
      </c>
      <c r="AL64" s="191">
        <v>3148994.1712500001</v>
      </c>
      <c r="AM64" s="191"/>
      <c r="AN64" s="191"/>
      <c r="AO64" s="191"/>
      <c r="AP64" s="191"/>
      <c r="AQ64" s="191"/>
      <c r="AR64" s="193" t="s">
        <v>47</v>
      </c>
      <c r="AS64" s="192"/>
      <c r="AT64" s="104" t="s">
        <v>55</v>
      </c>
    </row>
    <row r="65" spans="1:46" ht="30" x14ac:dyDescent="0.25">
      <c r="A65" s="184" t="s">
        <v>765</v>
      </c>
      <c r="B65" s="92" t="s">
        <v>958</v>
      </c>
      <c r="C65" s="185" t="s">
        <v>44</v>
      </c>
      <c r="D65" s="203" t="s">
        <v>115</v>
      </c>
      <c r="E65" s="187" t="s">
        <v>405</v>
      </c>
      <c r="F65" s="188" t="s">
        <v>127</v>
      </c>
      <c r="G65" s="189">
        <v>12</v>
      </c>
      <c r="H65" s="189" t="s">
        <v>47</v>
      </c>
      <c r="I65" s="189">
        <v>2024</v>
      </c>
      <c r="J65" s="189">
        <v>2024</v>
      </c>
      <c r="K65" s="189"/>
      <c r="L65" s="189" t="s">
        <v>48</v>
      </c>
      <c r="M65" s="189"/>
      <c r="N65" s="189" t="s">
        <v>47</v>
      </c>
      <c r="O65" s="190" t="s">
        <v>49</v>
      </c>
      <c r="P65" s="189" t="s">
        <v>77</v>
      </c>
      <c r="Q65" s="189" t="s">
        <v>128</v>
      </c>
      <c r="R65" s="189">
        <v>2</v>
      </c>
      <c r="S65" s="189" t="s">
        <v>48</v>
      </c>
      <c r="T65" s="189" t="s">
        <v>48</v>
      </c>
      <c r="U65" s="191">
        <v>15280000</v>
      </c>
      <c r="V65" s="191"/>
      <c r="W65" s="191"/>
      <c r="X65" s="191"/>
      <c r="Y65" s="191">
        <v>15280000</v>
      </c>
      <c r="Z65" s="191">
        <v>15280000</v>
      </c>
      <c r="AA65" s="192"/>
      <c r="AB65" s="190" t="s">
        <v>53</v>
      </c>
      <c r="AC65" s="192">
        <v>670501</v>
      </c>
      <c r="AD65" s="190" t="s">
        <v>54</v>
      </c>
      <c r="AE65" s="191">
        <v>3065168</v>
      </c>
      <c r="AF65" s="191">
        <v>1521888</v>
      </c>
      <c r="AG65" s="191">
        <v>1413400</v>
      </c>
      <c r="AH65" s="191">
        <v>527160</v>
      </c>
      <c r="AI65" s="191">
        <v>1466880</v>
      </c>
      <c r="AJ65" s="191">
        <v>892352</v>
      </c>
      <c r="AK65" s="191">
        <v>1144472</v>
      </c>
      <c r="AL65" s="191">
        <v>5248680</v>
      </c>
      <c r="AM65" s="191"/>
      <c r="AN65" s="191"/>
      <c r="AO65" s="191"/>
      <c r="AP65" s="191"/>
      <c r="AQ65" s="191"/>
      <c r="AR65" s="193"/>
      <c r="AS65" s="192"/>
      <c r="AT65" s="104" t="s">
        <v>55</v>
      </c>
    </row>
    <row r="66" spans="1:46" ht="30" x14ac:dyDescent="0.25">
      <c r="A66" s="184" t="s">
        <v>766</v>
      </c>
      <c r="B66" s="92" t="s">
        <v>959</v>
      </c>
      <c r="C66" s="185" t="s">
        <v>44</v>
      </c>
      <c r="D66" s="203" t="s">
        <v>115</v>
      </c>
      <c r="E66" s="187" t="s">
        <v>406</v>
      </c>
      <c r="F66" s="229" t="s">
        <v>127</v>
      </c>
      <c r="G66" s="189">
        <v>36</v>
      </c>
      <c r="H66" s="189" t="s">
        <v>47</v>
      </c>
      <c r="I66" s="189">
        <v>2024</v>
      </c>
      <c r="J66" s="189">
        <v>2024</v>
      </c>
      <c r="K66" s="189"/>
      <c r="L66" s="189" t="s">
        <v>48</v>
      </c>
      <c r="M66" s="189"/>
      <c r="N66" s="189" t="s">
        <v>47</v>
      </c>
      <c r="O66" s="190" t="s">
        <v>49</v>
      </c>
      <c r="P66" s="189" t="s">
        <v>77</v>
      </c>
      <c r="Q66" s="189" t="s">
        <v>128</v>
      </c>
      <c r="R66" s="189">
        <v>2</v>
      </c>
      <c r="S66" s="189" t="s">
        <v>48</v>
      </c>
      <c r="T66" s="189" t="s">
        <v>48</v>
      </c>
      <c r="U66" s="191">
        <v>3773550</v>
      </c>
      <c r="V66" s="191">
        <v>3629500</v>
      </c>
      <c r="W66" s="191">
        <v>3629500</v>
      </c>
      <c r="X66" s="191"/>
      <c r="Y66" s="191">
        <v>11032550</v>
      </c>
      <c r="Z66" s="191"/>
      <c r="AA66" s="192"/>
      <c r="AB66" s="190" t="s">
        <v>53</v>
      </c>
      <c r="AC66" s="192">
        <v>670501</v>
      </c>
      <c r="AD66" s="190" t="s">
        <v>54</v>
      </c>
      <c r="AE66" s="191">
        <v>756974.13</v>
      </c>
      <c r="AF66" s="191">
        <v>375845.58</v>
      </c>
      <c r="AG66" s="191">
        <v>349053.375</v>
      </c>
      <c r="AH66" s="191">
        <v>130187.47500000001</v>
      </c>
      <c r="AI66" s="191">
        <v>362260.8</v>
      </c>
      <c r="AJ66" s="191">
        <v>220375.32</v>
      </c>
      <c r="AK66" s="191">
        <v>282638.89500000002</v>
      </c>
      <c r="AL66" s="191">
        <v>1296214.425</v>
      </c>
      <c r="AM66" s="191"/>
      <c r="AN66" s="191"/>
      <c r="AO66" s="191"/>
      <c r="AP66" s="191"/>
      <c r="AQ66" s="191"/>
      <c r="AR66" s="193"/>
      <c r="AS66" s="192"/>
      <c r="AT66" s="104" t="s">
        <v>55</v>
      </c>
    </row>
    <row r="67" spans="1:46" ht="43.5" customHeight="1" x14ac:dyDescent="0.25">
      <c r="A67" s="184" t="s">
        <v>767</v>
      </c>
      <c r="B67" s="92" t="s">
        <v>961</v>
      </c>
      <c r="C67" s="185" t="s">
        <v>44</v>
      </c>
      <c r="D67" s="203" t="s">
        <v>115</v>
      </c>
      <c r="E67" s="343" t="s">
        <v>1364</v>
      </c>
      <c r="F67" s="188" t="s">
        <v>127</v>
      </c>
      <c r="G67" s="189">
        <v>24</v>
      </c>
      <c r="H67" s="189" t="s">
        <v>47</v>
      </c>
      <c r="I67" s="189">
        <v>2024</v>
      </c>
      <c r="J67" s="189">
        <v>2024</v>
      </c>
      <c r="K67" s="189"/>
      <c r="L67" s="189" t="s">
        <v>48</v>
      </c>
      <c r="M67" s="189"/>
      <c r="N67" s="189" t="s">
        <v>47</v>
      </c>
      <c r="O67" s="190" t="s">
        <v>49</v>
      </c>
      <c r="P67" s="189" t="s">
        <v>77</v>
      </c>
      <c r="Q67" s="231" t="s">
        <v>128</v>
      </c>
      <c r="R67" s="189">
        <v>2</v>
      </c>
      <c r="S67" s="189" t="s">
        <v>48</v>
      </c>
      <c r="T67" s="189" t="s">
        <v>48</v>
      </c>
      <c r="U67" s="191">
        <v>0</v>
      </c>
      <c r="V67" s="191">
        <v>11589882.140000001</v>
      </c>
      <c r="W67" s="191">
        <v>11222007.140000001</v>
      </c>
      <c r="X67" s="191">
        <v>21311325.710000001</v>
      </c>
      <c r="Y67" s="191">
        <v>44123214.990000002</v>
      </c>
      <c r="Z67" s="191"/>
      <c r="AA67" s="192"/>
      <c r="AB67" s="190" t="s">
        <v>53</v>
      </c>
      <c r="AC67" s="192">
        <v>670501</v>
      </c>
      <c r="AD67" s="190" t="s">
        <v>54</v>
      </c>
      <c r="AE67" s="191"/>
      <c r="AF67" s="191"/>
      <c r="AG67" s="191">
        <v>11861431.710000001</v>
      </c>
      <c r="AH67" s="191"/>
      <c r="AI67" s="191"/>
      <c r="AJ67" s="191"/>
      <c r="AK67" s="191"/>
      <c r="AL67" s="191"/>
      <c r="AM67" s="191"/>
      <c r="AN67" s="191"/>
      <c r="AO67" s="191">
        <v>32348163.600000001</v>
      </c>
      <c r="AP67" s="191"/>
      <c r="AQ67" s="191"/>
      <c r="AR67" s="193"/>
      <c r="AS67" s="192"/>
      <c r="AT67" s="104" t="s">
        <v>55</v>
      </c>
    </row>
    <row r="68" spans="1:46" ht="30" x14ac:dyDescent="0.25">
      <c r="A68" s="184" t="s">
        <v>768</v>
      </c>
      <c r="B68" s="92" t="s">
        <v>962</v>
      </c>
      <c r="C68" s="185" t="s">
        <v>44</v>
      </c>
      <c r="D68" s="203" t="s">
        <v>115</v>
      </c>
      <c r="E68" s="187" t="s">
        <v>407</v>
      </c>
      <c r="F68" s="188" t="s">
        <v>127</v>
      </c>
      <c r="G68" s="189">
        <v>36</v>
      </c>
      <c r="H68" s="189" t="s">
        <v>47</v>
      </c>
      <c r="I68" s="189">
        <v>2024</v>
      </c>
      <c r="J68" s="189">
        <v>2024</v>
      </c>
      <c r="K68" s="189"/>
      <c r="L68" s="189" t="s">
        <v>48</v>
      </c>
      <c r="M68" s="189"/>
      <c r="N68" s="189" t="s">
        <v>47</v>
      </c>
      <c r="O68" s="190" t="s">
        <v>49</v>
      </c>
      <c r="P68" s="189" t="s">
        <v>77</v>
      </c>
      <c r="Q68" s="189" t="s">
        <v>128</v>
      </c>
      <c r="R68" s="189">
        <v>2</v>
      </c>
      <c r="S68" s="189" t="s">
        <v>48</v>
      </c>
      <c r="T68" s="189" t="s">
        <v>48</v>
      </c>
      <c r="U68" s="191">
        <v>11720552</v>
      </c>
      <c r="V68" s="191">
        <v>11299152</v>
      </c>
      <c r="W68" s="191">
        <v>11299152</v>
      </c>
      <c r="X68" s="191"/>
      <c r="Y68" s="191">
        <v>34318856</v>
      </c>
      <c r="Z68" s="191"/>
      <c r="AA68" s="192"/>
      <c r="AB68" s="190" t="s">
        <v>53</v>
      </c>
      <c r="AC68" s="192">
        <v>670501</v>
      </c>
      <c r="AD68" s="190" t="s">
        <v>54</v>
      </c>
      <c r="AE68" s="191">
        <v>2351142.7311999998</v>
      </c>
      <c r="AF68" s="191">
        <v>1167366.9792000002</v>
      </c>
      <c r="AG68" s="191">
        <v>1084151.06</v>
      </c>
      <c r="AH68" s="191">
        <v>404359.04399999999</v>
      </c>
      <c r="AI68" s="191">
        <v>1125172.9920000001</v>
      </c>
      <c r="AJ68" s="191">
        <v>684480.23679999996</v>
      </c>
      <c r="AK68" s="191">
        <v>877869.34480000008</v>
      </c>
      <c r="AL68" s="191">
        <v>4026009.6119999997</v>
      </c>
      <c r="AM68" s="191"/>
      <c r="AN68" s="191"/>
      <c r="AO68" s="191"/>
      <c r="AP68" s="191"/>
      <c r="AQ68" s="191"/>
      <c r="AR68" s="193"/>
      <c r="AS68" s="192"/>
      <c r="AT68" s="104" t="s">
        <v>55</v>
      </c>
    </row>
    <row r="69" spans="1:46" ht="30" x14ac:dyDescent="0.25">
      <c r="A69" s="232" t="s">
        <v>769</v>
      </c>
      <c r="B69" s="92" t="s">
        <v>963</v>
      </c>
      <c r="C69" s="185" t="s">
        <v>44</v>
      </c>
      <c r="D69" s="203" t="s">
        <v>115</v>
      </c>
      <c r="E69" s="187" t="s">
        <v>408</v>
      </c>
      <c r="F69" s="188" t="s">
        <v>127</v>
      </c>
      <c r="G69" s="189">
        <v>48</v>
      </c>
      <c r="H69" s="189" t="s">
        <v>47</v>
      </c>
      <c r="I69" s="189">
        <v>2024</v>
      </c>
      <c r="J69" s="189">
        <v>2024</v>
      </c>
      <c r="K69" s="189"/>
      <c r="L69" s="189" t="s">
        <v>48</v>
      </c>
      <c r="M69" s="189"/>
      <c r="N69" s="189" t="s">
        <v>47</v>
      </c>
      <c r="O69" s="190" t="s">
        <v>49</v>
      </c>
      <c r="P69" s="189" t="s">
        <v>77</v>
      </c>
      <c r="Q69" s="189" t="s">
        <v>128</v>
      </c>
      <c r="R69" s="189">
        <v>2</v>
      </c>
      <c r="S69" s="189" t="s">
        <v>48</v>
      </c>
      <c r="T69" s="189" t="s">
        <v>48</v>
      </c>
      <c r="U69" s="191">
        <v>27946244.809999999</v>
      </c>
      <c r="V69" s="191">
        <v>26551627.109999999</v>
      </c>
      <c r="W69" s="191">
        <v>26551627.109999999</v>
      </c>
      <c r="X69" s="191">
        <v>26551627.109999999</v>
      </c>
      <c r="Y69" s="191">
        <v>107601126.12</v>
      </c>
      <c r="Z69" s="191"/>
      <c r="AA69" s="192"/>
      <c r="AB69" s="190" t="s">
        <v>53</v>
      </c>
      <c r="AC69" s="192">
        <v>670501</v>
      </c>
      <c r="AD69" s="190" t="s">
        <v>54</v>
      </c>
      <c r="AE69" s="191">
        <v>5606016.7088860003</v>
      </c>
      <c r="AF69" s="191">
        <v>2783445.9830760001</v>
      </c>
      <c r="AG69" s="191">
        <v>2585027.6449249997</v>
      </c>
      <c r="AH69" s="191">
        <v>964145.44594500004</v>
      </c>
      <c r="AI69" s="191">
        <v>2682839.5017599999</v>
      </c>
      <c r="AJ69" s="191">
        <v>1632060.6969039997</v>
      </c>
      <c r="AK69" s="191">
        <v>2093173.736269</v>
      </c>
      <c r="AL69" s="191">
        <v>9599535.0922350008</v>
      </c>
      <c r="AM69" s="191"/>
      <c r="AN69" s="191"/>
      <c r="AO69" s="191"/>
      <c r="AP69" s="191"/>
      <c r="AQ69" s="191"/>
      <c r="AR69" s="193"/>
      <c r="AS69" s="192"/>
      <c r="AT69" s="104" t="s">
        <v>55</v>
      </c>
    </row>
    <row r="70" spans="1:46" ht="30" x14ac:dyDescent="0.25">
      <c r="A70" s="184" t="s">
        <v>770</v>
      </c>
      <c r="B70" s="92" t="s">
        <v>964</v>
      </c>
      <c r="C70" s="185" t="s">
        <v>44</v>
      </c>
      <c r="D70" s="203" t="s">
        <v>115</v>
      </c>
      <c r="E70" s="187" t="s">
        <v>409</v>
      </c>
      <c r="F70" s="229" t="s">
        <v>127</v>
      </c>
      <c r="G70" s="189">
        <v>48</v>
      </c>
      <c r="H70" s="189" t="s">
        <v>47</v>
      </c>
      <c r="I70" s="189">
        <v>2024</v>
      </c>
      <c r="J70" s="189">
        <v>2024</v>
      </c>
      <c r="K70" s="189"/>
      <c r="L70" s="189" t="s">
        <v>48</v>
      </c>
      <c r="M70" s="189"/>
      <c r="N70" s="189" t="s">
        <v>47</v>
      </c>
      <c r="O70" s="190" t="s">
        <v>49</v>
      </c>
      <c r="P70" s="189" t="s">
        <v>77</v>
      </c>
      <c r="Q70" s="231" t="s">
        <v>128</v>
      </c>
      <c r="R70" s="189">
        <v>2</v>
      </c>
      <c r="S70" s="189" t="s">
        <v>48</v>
      </c>
      <c r="T70" s="189" t="s">
        <v>48</v>
      </c>
      <c r="U70" s="191">
        <v>14169814.99</v>
      </c>
      <c r="V70" s="191">
        <v>13456692.699999999</v>
      </c>
      <c r="W70" s="191">
        <v>13456692.699999999</v>
      </c>
      <c r="X70" s="191">
        <v>13456692.699999999</v>
      </c>
      <c r="Y70" s="191">
        <v>54539893.100000001</v>
      </c>
      <c r="Z70" s="191"/>
      <c r="AA70" s="192"/>
      <c r="AB70" s="190" t="s">
        <v>53</v>
      </c>
      <c r="AC70" s="192">
        <v>670501</v>
      </c>
      <c r="AD70" s="190" t="s">
        <v>54</v>
      </c>
      <c r="AE70" s="191">
        <v>2842464.8869940001</v>
      </c>
      <c r="AF70" s="191">
        <v>1411313.5730040001</v>
      </c>
      <c r="AG70" s="191">
        <v>1310707.8865749999</v>
      </c>
      <c r="AH70" s="191">
        <v>488858.61715500004</v>
      </c>
      <c r="AI70" s="191">
        <v>1360302.2390399999</v>
      </c>
      <c r="AJ70" s="191">
        <v>827517.19541600009</v>
      </c>
      <c r="AK70" s="191">
        <v>1061319.1427510001</v>
      </c>
      <c r="AL70" s="191">
        <v>4867331.4490650008</v>
      </c>
      <c r="AM70" s="191"/>
      <c r="AN70" s="191"/>
      <c r="AO70" s="191"/>
      <c r="AP70" s="191"/>
      <c r="AQ70" s="191"/>
      <c r="AR70" s="193"/>
      <c r="AS70" s="192"/>
      <c r="AT70" s="104" t="s">
        <v>55</v>
      </c>
    </row>
    <row r="71" spans="1:46" ht="30" x14ac:dyDescent="0.25">
      <c r="A71" s="184" t="s">
        <v>771</v>
      </c>
      <c r="B71" s="92" t="s">
        <v>965</v>
      </c>
      <c r="C71" s="185" t="s">
        <v>44</v>
      </c>
      <c r="D71" s="203" t="s">
        <v>115</v>
      </c>
      <c r="E71" s="230" t="s">
        <v>410</v>
      </c>
      <c r="F71" s="188" t="s">
        <v>127</v>
      </c>
      <c r="G71" s="189">
        <v>36</v>
      </c>
      <c r="H71" s="189" t="s">
        <v>47</v>
      </c>
      <c r="I71" s="189">
        <v>2024</v>
      </c>
      <c r="J71" s="189">
        <v>2024</v>
      </c>
      <c r="K71" s="189"/>
      <c r="L71" s="189" t="s">
        <v>48</v>
      </c>
      <c r="M71" s="189"/>
      <c r="N71" s="189" t="s">
        <v>47</v>
      </c>
      <c r="O71" s="190" t="s">
        <v>49</v>
      </c>
      <c r="P71" s="189" t="s">
        <v>77</v>
      </c>
      <c r="Q71" s="189" t="s">
        <v>128</v>
      </c>
      <c r="R71" s="189">
        <v>2</v>
      </c>
      <c r="S71" s="189" t="s">
        <v>48</v>
      </c>
      <c r="T71" s="189" t="s">
        <v>47</v>
      </c>
      <c r="U71" s="191">
        <v>31904133.34</v>
      </c>
      <c r="V71" s="191">
        <v>7973333.3399999999</v>
      </c>
      <c r="W71" s="191">
        <v>7973333.3399999999</v>
      </c>
      <c r="X71" s="191"/>
      <c r="Y71" s="191">
        <v>47850800.009999998</v>
      </c>
      <c r="Z71" s="191"/>
      <c r="AA71" s="192"/>
      <c r="AB71" s="190" t="s">
        <v>53</v>
      </c>
      <c r="AC71" s="192">
        <v>670501</v>
      </c>
      <c r="AD71" s="190" t="s">
        <v>54</v>
      </c>
      <c r="AE71" s="191">
        <v>6399969.1500000004</v>
      </c>
      <c r="AF71" s="191">
        <v>3177651.68</v>
      </c>
      <c r="AG71" s="191">
        <v>2951132.33</v>
      </c>
      <c r="AH71" s="191">
        <v>1100692.6000000001</v>
      </c>
      <c r="AI71" s="191">
        <v>3062796.8</v>
      </c>
      <c r="AJ71" s="191">
        <v>1863201.39</v>
      </c>
      <c r="AK71" s="191">
        <v>2389619.59</v>
      </c>
      <c r="AL71" s="191">
        <v>10959069.800000001</v>
      </c>
      <c r="AM71" s="191"/>
      <c r="AN71" s="191"/>
      <c r="AO71" s="191"/>
      <c r="AP71" s="191"/>
      <c r="AQ71" s="191"/>
      <c r="AR71" s="193"/>
      <c r="AS71" s="192"/>
      <c r="AT71" s="104" t="s">
        <v>55</v>
      </c>
    </row>
    <row r="72" spans="1:46" ht="45" x14ac:dyDescent="0.25">
      <c r="A72" s="184" t="s">
        <v>772</v>
      </c>
      <c r="B72" s="92" t="s">
        <v>967</v>
      </c>
      <c r="C72" s="185" t="s">
        <v>44</v>
      </c>
      <c r="D72" s="203" t="s">
        <v>115</v>
      </c>
      <c r="E72" s="187" t="s">
        <v>411</v>
      </c>
      <c r="F72" s="188" t="s">
        <v>127</v>
      </c>
      <c r="G72" s="189">
        <v>48</v>
      </c>
      <c r="H72" s="189" t="s">
        <v>47</v>
      </c>
      <c r="I72" s="189">
        <v>2024</v>
      </c>
      <c r="J72" s="189">
        <v>2024</v>
      </c>
      <c r="K72" s="189"/>
      <c r="L72" s="189" t="s">
        <v>48</v>
      </c>
      <c r="M72" s="189"/>
      <c r="N72" s="189" t="s">
        <v>47</v>
      </c>
      <c r="O72" s="190" t="s">
        <v>49</v>
      </c>
      <c r="P72" s="189" t="s">
        <v>77</v>
      </c>
      <c r="Q72" s="189" t="s">
        <v>966</v>
      </c>
      <c r="R72" s="189">
        <v>2</v>
      </c>
      <c r="S72" s="189" t="s">
        <v>48</v>
      </c>
      <c r="T72" s="189" t="s">
        <v>48</v>
      </c>
      <c r="U72" s="191">
        <v>3924247.5</v>
      </c>
      <c r="V72" s="191">
        <v>3684247.5</v>
      </c>
      <c r="W72" s="191">
        <v>3684247.5</v>
      </c>
      <c r="X72" s="191">
        <v>8442247.5</v>
      </c>
      <c r="Y72" s="191">
        <v>19734990</v>
      </c>
      <c r="Z72" s="191"/>
      <c r="AA72" s="192"/>
      <c r="AB72" s="190" t="s">
        <v>53</v>
      </c>
      <c r="AC72" s="192">
        <v>239787</v>
      </c>
      <c r="AD72" s="190" t="s">
        <v>214</v>
      </c>
      <c r="AE72" s="191">
        <v>787204.04849999992</v>
      </c>
      <c r="AF72" s="191">
        <v>390855.05100000004</v>
      </c>
      <c r="AG72" s="191">
        <v>362992.89374999999</v>
      </c>
      <c r="AH72" s="191">
        <v>135386.53875000001</v>
      </c>
      <c r="AI72" s="191">
        <v>376727.76</v>
      </c>
      <c r="AJ72" s="191">
        <v>229176.05399999997</v>
      </c>
      <c r="AK72" s="191">
        <v>293926.13774999999</v>
      </c>
      <c r="AL72" s="191">
        <v>1347979.0162500001</v>
      </c>
      <c r="AM72" s="191"/>
      <c r="AN72" s="191"/>
      <c r="AO72" s="191"/>
      <c r="AP72" s="191"/>
      <c r="AQ72" s="191"/>
      <c r="AR72" s="193"/>
      <c r="AS72" s="192"/>
      <c r="AT72" s="104" t="s">
        <v>55</v>
      </c>
    </row>
    <row r="73" spans="1:46" ht="45" x14ac:dyDescent="0.25">
      <c r="A73" s="184" t="s">
        <v>773</v>
      </c>
      <c r="B73" s="92" t="s">
        <v>968</v>
      </c>
      <c r="C73" s="185" t="s">
        <v>44</v>
      </c>
      <c r="D73" s="203" t="s">
        <v>115</v>
      </c>
      <c r="E73" s="187" t="s">
        <v>413</v>
      </c>
      <c r="F73" s="229" t="s">
        <v>127</v>
      </c>
      <c r="G73" s="189">
        <v>60</v>
      </c>
      <c r="H73" s="189" t="s">
        <v>47</v>
      </c>
      <c r="I73" s="189">
        <v>2024</v>
      </c>
      <c r="J73" s="189">
        <v>2025</v>
      </c>
      <c r="K73" s="189"/>
      <c r="L73" s="189" t="s">
        <v>48</v>
      </c>
      <c r="M73" s="189"/>
      <c r="N73" s="189" t="s">
        <v>47</v>
      </c>
      <c r="O73" s="190" t="s">
        <v>49</v>
      </c>
      <c r="P73" s="189" t="s">
        <v>77</v>
      </c>
      <c r="Q73" s="189" t="s">
        <v>128</v>
      </c>
      <c r="R73" s="189">
        <v>2</v>
      </c>
      <c r="S73" s="189" t="s">
        <v>48</v>
      </c>
      <c r="T73" s="189" t="s">
        <v>48</v>
      </c>
      <c r="U73" s="191"/>
      <c r="V73" s="191">
        <v>4544504.46</v>
      </c>
      <c r="W73" s="191">
        <v>4202279.76</v>
      </c>
      <c r="X73" s="191">
        <v>18869551.289999999</v>
      </c>
      <c r="Y73" s="191">
        <v>27616335.5</v>
      </c>
      <c r="Z73" s="191"/>
      <c r="AA73" s="192"/>
      <c r="AB73" s="190" t="s">
        <v>53</v>
      </c>
      <c r="AC73" s="192">
        <v>670501</v>
      </c>
      <c r="AD73" s="190" t="s">
        <v>54</v>
      </c>
      <c r="AE73" s="191">
        <v>911627.59467599983</v>
      </c>
      <c r="AF73" s="191">
        <v>452632.64421600004</v>
      </c>
      <c r="AG73" s="191">
        <v>420366.66255000001</v>
      </c>
      <c r="AH73" s="191">
        <v>156785.40387000001</v>
      </c>
      <c r="AI73" s="191">
        <v>436272.42816000001</v>
      </c>
      <c r="AJ73" s="191">
        <v>265399.06046399998</v>
      </c>
      <c r="AK73" s="191">
        <v>340383.38405400002</v>
      </c>
      <c r="AL73" s="191">
        <v>1561037.28201</v>
      </c>
      <c r="AM73" s="191"/>
      <c r="AN73" s="191"/>
      <c r="AO73" s="191"/>
      <c r="AP73" s="191"/>
      <c r="AQ73" s="191"/>
      <c r="AR73" s="193"/>
      <c r="AS73" s="192"/>
      <c r="AT73" s="104" t="s">
        <v>55</v>
      </c>
    </row>
    <row r="74" spans="1:46" ht="30" x14ac:dyDescent="0.25">
      <c r="A74" s="184" t="s">
        <v>774</v>
      </c>
      <c r="B74" s="92" t="s">
        <v>969</v>
      </c>
      <c r="C74" s="185" t="s">
        <v>44</v>
      </c>
      <c r="D74" s="203" t="s">
        <v>115</v>
      </c>
      <c r="E74" s="187" t="s">
        <v>414</v>
      </c>
      <c r="F74" s="188" t="s">
        <v>127</v>
      </c>
      <c r="G74" s="189">
        <v>24</v>
      </c>
      <c r="H74" s="189" t="s">
        <v>47</v>
      </c>
      <c r="I74" s="189">
        <v>2024</v>
      </c>
      <c r="J74" s="189">
        <v>2024</v>
      </c>
      <c r="K74" s="189"/>
      <c r="L74" s="189" t="s">
        <v>48</v>
      </c>
      <c r="M74" s="189"/>
      <c r="N74" s="189" t="s">
        <v>47</v>
      </c>
      <c r="O74" s="190" t="s">
        <v>49</v>
      </c>
      <c r="P74" s="189" t="s">
        <v>77</v>
      </c>
      <c r="Q74" s="189" t="s">
        <v>128</v>
      </c>
      <c r="R74" s="189">
        <v>2</v>
      </c>
      <c r="S74" s="189" t="s">
        <v>48</v>
      </c>
      <c r="T74" s="189" t="s">
        <v>48</v>
      </c>
      <c r="U74" s="191">
        <v>5156985.76</v>
      </c>
      <c r="V74" s="191">
        <v>5038490.63</v>
      </c>
      <c r="W74" s="191"/>
      <c r="X74" s="191"/>
      <c r="Y74" s="191">
        <v>10195476.390000001</v>
      </c>
      <c r="Z74" s="191"/>
      <c r="AA74" s="192"/>
      <c r="AB74" s="190" t="s">
        <v>53</v>
      </c>
      <c r="AC74" s="192">
        <v>226120</v>
      </c>
      <c r="AD74" s="233" t="s">
        <v>85</v>
      </c>
      <c r="AE74" s="191">
        <v>1034491.34</v>
      </c>
      <c r="AF74" s="191">
        <v>513635.78</v>
      </c>
      <c r="AG74" s="191">
        <v>477021.18</v>
      </c>
      <c r="AH74" s="191">
        <v>177916.01</v>
      </c>
      <c r="AI74" s="191">
        <v>495070.63</v>
      </c>
      <c r="AJ74" s="191">
        <v>301167.96999999997</v>
      </c>
      <c r="AK74" s="191">
        <v>386258.23</v>
      </c>
      <c r="AL74" s="191">
        <v>1771424.61</v>
      </c>
      <c r="AM74" s="191"/>
      <c r="AN74" s="191"/>
      <c r="AO74" s="191"/>
      <c r="AP74" s="191"/>
      <c r="AQ74" s="191"/>
      <c r="AR74" s="193"/>
      <c r="AS74" s="192"/>
      <c r="AT74" s="104" t="s">
        <v>55</v>
      </c>
    </row>
    <row r="75" spans="1:46" ht="30" x14ac:dyDescent="0.25">
      <c r="A75" s="184" t="s">
        <v>775</v>
      </c>
      <c r="B75" s="92" t="s">
        <v>971</v>
      </c>
      <c r="C75" s="185" t="s">
        <v>44</v>
      </c>
      <c r="D75" s="186" t="s">
        <v>115</v>
      </c>
      <c r="E75" s="187" t="s">
        <v>415</v>
      </c>
      <c r="F75" s="229" t="s">
        <v>127</v>
      </c>
      <c r="G75" s="189">
        <v>36</v>
      </c>
      <c r="H75" s="189" t="s">
        <v>47</v>
      </c>
      <c r="I75" s="189">
        <v>2024</v>
      </c>
      <c r="J75" s="189">
        <v>2024</v>
      </c>
      <c r="K75" s="189"/>
      <c r="L75" s="189" t="s">
        <v>48</v>
      </c>
      <c r="M75" s="189"/>
      <c r="N75" s="189" t="s">
        <v>47</v>
      </c>
      <c r="O75" s="190" t="s">
        <v>49</v>
      </c>
      <c r="P75" s="189" t="s">
        <v>77</v>
      </c>
      <c r="Q75" s="189" t="s">
        <v>128</v>
      </c>
      <c r="R75" s="189">
        <v>2</v>
      </c>
      <c r="S75" s="189" t="s">
        <v>48</v>
      </c>
      <c r="T75" s="189" t="s">
        <v>48</v>
      </c>
      <c r="U75" s="191">
        <v>4919322.01</v>
      </c>
      <c r="V75" s="191">
        <v>4735284.62</v>
      </c>
      <c r="W75" s="191">
        <v>4735284.62</v>
      </c>
      <c r="X75" s="191"/>
      <c r="Y75" s="191">
        <v>14389891.24</v>
      </c>
      <c r="Z75" s="191"/>
      <c r="AA75" s="192"/>
      <c r="AB75" s="190" t="s">
        <v>53</v>
      </c>
      <c r="AC75" s="192">
        <v>201050</v>
      </c>
      <c r="AD75" s="233" t="s">
        <v>970</v>
      </c>
      <c r="AE75" s="191">
        <v>986816</v>
      </c>
      <c r="AF75" s="191">
        <v>489964.47</v>
      </c>
      <c r="AG75" s="191">
        <v>455037.29</v>
      </c>
      <c r="AH75" s="191">
        <v>169716.61</v>
      </c>
      <c r="AI75" s="191">
        <v>472254.91</v>
      </c>
      <c r="AJ75" s="191">
        <v>287288.40999999997</v>
      </c>
      <c r="AK75" s="191">
        <v>368457.22</v>
      </c>
      <c r="AL75" s="191">
        <v>1689787.11</v>
      </c>
      <c r="AM75" s="191"/>
      <c r="AN75" s="191"/>
      <c r="AO75" s="191"/>
      <c r="AP75" s="191"/>
      <c r="AQ75" s="191"/>
      <c r="AR75" s="193"/>
      <c r="AS75" s="192"/>
      <c r="AT75" s="104" t="s">
        <v>55</v>
      </c>
    </row>
    <row r="76" spans="1:46" ht="75" x14ac:dyDescent="0.25">
      <c r="A76" s="184" t="s">
        <v>776</v>
      </c>
      <c r="B76" s="92" t="s">
        <v>972</v>
      </c>
      <c r="C76" s="185" t="s">
        <v>44</v>
      </c>
      <c r="D76" s="186" t="s">
        <v>115</v>
      </c>
      <c r="E76" s="187" t="s">
        <v>416</v>
      </c>
      <c r="F76" s="188" t="s">
        <v>417</v>
      </c>
      <c r="G76" s="189">
        <v>6</v>
      </c>
      <c r="H76" s="189" t="s">
        <v>47</v>
      </c>
      <c r="I76" s="189">
        <v>2024</v>
      </c>
      <c r="J76" s="189">
        <v>2024</v>
      </c>
      <c r="K76" s="189"/>
      <c r="L76" s="189" t="s">
        <v>48</v>
      </c>
      <c r="M76" s="189"/>
      <c r="N76" s="189" t="s">
        <v>47</v>
      </c>
      <c r="O76" s="190" t="s">
        <v>49</v>
      </c>
      <c r="P76" s="189" t="s">
        <v>77</v>
      </c>
      <c r="Q76" s="231" t="s">
        <v>403</v>
      </c>
      <c r="R76" s="189">
        <v>1</v>
      </c>
      <c r="S76" s="189" t="s">
        <v>48</v>
      </c>
      <c r="T76" s="189" t="s">
        <v>48</v>
      </c>
      <c r="U76" s="191">
        <v>1350000</v>
      </c>
      <c r="V76" s="191"/>
      <c r="W76" s="191"/>
      <c r="X76" s="191"/>
      <c r="Y76" s="191">
        <v>1350000</v>
      </c>
      <c r="Z76" s="191">
        <v>1350000</v>
      </c>
      <c r="AA76" s="192"/>
      <c r="AB76" s="190" t="s">
        <v>53</v>
      </c>
      <c r="AC76" s="192">
        <v>239787</v>
      </c>
      <c r="AD76" s="190" t="s">
        <v>214</v>
      </c>
      <c r="AE76" s="191">
        <v>133151.6</v>
      </c>
      <c r="AF76" s="191">
        <v>176865.78</v>
      </c>
      <c r="AG76" s="191">
        <v>267247.93</v>
      </c>
      <c r="AH76" s="191">
        <v>52461.279999999999</v>
      </c>
      <c r="AI76" s="191">
        <v>170943.65</v>
      </c>
      <c r="AJ76" s="191">
        <v>49639.3</v>
      </c>
      <c r="AK76" s="191">
        <v>108606.84</v>
      </c>
      <c r="AL76" s="191">
        <v>391083.61</v>
      </c>
      <c r="AM76" s="191"/>
      <c r="AN76" s="191"/>
      <c r="AO76" s="191"/>
      <c r="AP76" s="191"/>
      <c r="AQ76" s="191"/>
      <c r="AR76" s="193"/>
      <c r="AS76" s="192"/>
      <c r="AT76" s="104" t="s">
        <v>55</v>
      </c>
    </row>
    <row r="77" spans="1:46" ht="60" x14ac:dyDescent="0.25">
      <c r="A77" s="184" t="s">
        <v>777</v>
      </c>
      <c r="B77" s="92" t="s">
        <v>974</v>
      </c>
      <c r="C77" s="185" t="s">
        <v>44</v>
      </c>
      <c r="D77" s="186" t="s">
        <v>115</v>
      </c>
      <c r="E77" s="187" t="s">
        <v>973</v>
      </c>
      <c r="F77" s="188" t="s">
        <v>417</v>
      </c>
      <c r="G77" s="189">
        <v>6</v>
      </c>
      <c r="H77" s="189" t="s">
        <v>47</v>
      </c>
      <c r="I77" s="189">
        <v>2024</v>
      </c>
      <c r="J77" s="189">
        <v>2024</v>
      </c>
      <c r="K77" s="189"/>
      <c r="L77" s="189" t="s">
        <v>48</v>
      </c>
      <c r="M77" s="189"/>
      <c r="N77" s="189" t="s">
        <v>47</v>
      </c>
      <c r="O77" s="190" t="s">
        <v>49</v>
      </c>
      <c r="P77" s="189" t="s">
        <v>77</v>
      </c>
      <c r="Q77" s="189" t="s">
        <v>403</v>
      </c>
      <c r="R77" s="189">
        <v>1</v>
      </c>
      <c r="S77" s="189" t="s">
        <v>48</v>
      </c>
      <c r="T77" s="189" t="s">
        <v>48</v>
      </c>
      <c r="U77" s="191">
        <v>1500000</v>
      </c>
      <c r="V77" s="191">
        <v>700000</v>
      </c>
      <c r="W77" s="191"/>
      <c r="X77" s="191"/>
      <c r="Y77" s="191">
        <v>2200000</v>
      </c>
      <c r="Z77" s="191">
        <v>2200000</v>
      </c>
      <c r="AA77" s="192"/>
      <c r="AB77" s="190" t="s">
        <v>53</v>
      </c>
      <c r="AC77" s="192">
        <v>239787</v>
      </c>
      <c r="AD77" s="190" t="s">
        <v>214</v>
      </c>
      <c r="AE77" s="191">
        <v>440000</v>
      </c>
      <c r="AF77" s="191">
        <v>220000</v>
      </c>
      <c r="AG77" s="191">
        <v>220000</v>
      </c>
      <c r="AH77" s="191">
        <v>77000.000000000015</v>
      </c>
      <c r="AI77" s="191">
        <v>220000</v>
      </c>
      <c r="AJ77" s="191">
        <v>132000</v>
      </c>
      <c r="AK77" s="191">
        <v>165000</v>
      </c>
      <c r="AL77" s="191">
        <v>726000</v>
      </c>
      <c r="AM77" s="191"/>
      <c r="AN77" s="191"/>
      <c r="AO77" s="191"/>
      <c r="AP77" s="191"/>
      <c r="AQ77" s="191"/>
      <c r="AR77" s="193"/>
      <c r="AS77" s="192"/>
      <c r="AT77" s="104" t="s">
        <v>55</v>
      </c>
    </row>
    <row r="78" spans="1:46" ht="90" x14ac:dyDescent="0.25">
      <c r="A78" s="184" t="s">
        <v>778</v>
      </c>
      <c r="B78" s="92" t="s">
        <v>975</v>
      </c>
      <c r="C78" s="185" t="s">
        <v>44</v>
      </c>
      <c r="D78" s="186" t="s">
        <v>115</v>
      </c>
      <c r="E78" s="187" t="s">
        <v>418</v>
      </c>
      <c r="F78" s="188" t="s">
        <v>417</v>
      </c>
      <c r="G78" s="189">
        <v>6</v>
      </c>
      <c r="H78" s="189" t="s">
        <v>47</v>
      </c>
      <c r="I78" s="189">
        <v>2024</v>
      </c>
      <c r="J78" s="189">
        <v>2024</v>
      </c>
      <c r="K78" s="189"/>
      <c r="L78" s="189" t="s">
        <v>48</v>
      </c>
      <c r="M78" s="189"/>
      <c r="N78" s="189" t="s">
        <v>47</v>
      </c>
      <c r="O78" s="190" t="s">
        <v>49</v>
      </c>
      <c r="P78" s="189" t="s">
        <v>77</v>
      </c>
      <c r="Q78" s="231" t="s">
        <v>403</v>
      </c>
      <c r="R78" s="189">
        <v>1</v>
      </c>
      <c r="S78" s="189" t="s">
        <v>48</v>
      </c>
      <c r="T78" s="189" t="s">
        <v>48</v>
      </c>
      <c r="U78" s="191">
        <v>10000000</v>
      </c>
      <c r="V78" s="191">
        <v>5500000</v>
      </c>
      <c r="W78" s="191"/>
      <c r="X78" s="191"/>
      <c r="Y78" s="191">
        <v>15500000</v>
      </c>
      <c r="Z78" s="191">
        <v>15500000</v>
      </c>
      <c r="AA78" s="192"/>
      <c r="AB78" s="190" t="s">
        <v>53</v>
      </c>
      <c r="AC78" s="192">
        <v>239787</v>
      </c>
      <c r="AD78" s="190" t="s">
        <v>214</v>
      </c>
      <c r="AE78" s="191">
        <v>3100000</v>
      </c>
      <c r="AF78" s="191">
        <v>1550000</v>
      </c>
      <c r="AG78" s="191">
        <v>1550000</v>
      </c>
      <c r="AH78" s="191">
        <v>542500</v>
      </c>
      <c r="AI78" s="191">
        <v>1550000</v>
      </c>
      <c r="AJ78" s="191">
        <v>930000</v>
      </c>
      <c r="AK78" s="191">
        <v>1162500</v>
      </c>
      <c r="AL78" s="191">
        <v>5115000</v>
      </c>
      <c r="AM78" s="191"/>
      <c r="AN78" s="191"/>
      <c r="AO78" s="191"/>
      <c r="AP78" s="191"/>
      <c r="AQ78" s="191"/>
      <c r="AR78" s="193"/>
      <c r="AS78" s="192"/>
      <c r="AT78" s="104" t="s">
        <v>55</v>
      </c>
    </row>
    <row r="79" spans="1:46" ht="90" x14ac:dyDescent="0.25">
      <c r="A79" s="184" t="s">
        <v>779</v>
      </c>
      <c r="B79" s="92" t="s">
        <v>976</v>
      </c>
      <c r="C79" s="185" t="s">
        <v>44</v>
      </c>
      <c r="D79" s="186" t="s">
        <v>115</v>
      </c>
      <c r="E79" s="187" t="s">
        <v>419</v>
      </c>
      <c r="F79" s="188" t="s">
        <v>417</v>
      </c>
      <c r="G79" s="189">
        <v>6</v>
      </c>
      <c r="H79" s="189" t="s">
        <v>47</v>
      </c>
      <c r="I79" s="189">
        <v>2024</v>
      </c>
      <c r="J79" s="189">
        <v>2025</v>
      </c>
      <c r="K79" s="189"/>
      <c r="L79" s="189" t="s">
        <v>48</v>
      </c>
      <c r="M79" s="189"/>
      <c r="N79" s="189" t="s">
        <v>47</v>
      </c>
      <c r="O79" s="190" t="s">
        <v>49</v>
      </c>
      <c r="P79" s="189" t="s">
        <v>77</v>
      </c>
      <c r="Q79" s="189" t="s">
        <v>403</v>
      </c>
      <c r="R79" s="189">
        <v>1</v>
      </c>
      <c r="S79" s="189" t="s">
        <v>48</v>
      </c>
      <c r="T79" s="189" t="s">
        <v>48</v>
      </c>
      <c r="U79" s="191"/>
      <c r="V79" s="191">
        <v>6952882.25</v>
      </c>
      <c r="W79" s="191"/>
      <c r="X79" s="191"/>
      <c r="Y79" s="191">
        <v>6952882.25</v>
      </c>
      <c r="Z79" s="191">
        <v>6952882.25</v>
      </c>
      <c r="AA79" s="192"/>
      <c r="AB79" s="190" t="s">
        <v>53</v>
      </c>
      <c r="AC79" s="192">
        <v>239787</v>
      </c>
      <c r="AD79" s="190" t="s">
        <v>214</v>
      </c>
      <c r="AE79" s="191">
        <v>1394748.1793500001</v>
      </c>
      <c r="AF79" s="191">
        <v>692507.07210000011</v>
      </c>
      <c r="AG79" s="191">
        <v>643141.60812500003</v>
      </c>
      <c r="AH79" s="191">
        <v>239874.43762500002</v>
      </c>
      <c r="AI79" s="191">
        <v>667476.696</v>
      </c>
      <c r="AJ79" s="191">
        <v>406048.32339999994</v>
      </c>
      <c r="AK79" s="191">
        <v>520770.88052500004</v>
      </c>
      <c r="AL79" s="191">
        <v>2388315.0528750001</v>
      </c>
      <c r="AM79" s="191"/>
      <c r="AN79" s="191"/>
      <c r="AO79" s="191"/>
      <c r="AP79" s="191"/>
      <c r="AQ79" s="191"/>
      <c r="AR79" s="193"/>
      <c r="AS79" s="192"/>
      <c r="AT79" s="104" t="s">
        <v>55</v>
      </c>
    </row>
    <row r="80" spans="1:46" ht="30" x14ac:dyDescent="0.25">
      <c r="A80" s="184" t="s">
        <v>780</v>
      </c>
      <c r="B80" s="92" t="s">
        <v>977</v>
      </c>
      <c r="C80" s="185" t="s">
        <v>44</v>
      </c>
      <c r="D80" s="186" t="s">
        <v>115</v>
      </c>
      <c r="E80" s="187" t="s">
        <v>420</v>
      </c>
      <c r="F80" s="188" t="s">
        <v>417</v>
      </c>
      <c r="G80" s="189">
        <v>24</v>
      </c>
      <c r="H80" s="189" t="s">
        <v>47</v>
      </c>
      <c r="I80" s="189">
        <v>2024</v>
      </c>
      <c r="J80" s="189">
        <v>2025</v>
      </c>
      <c r="K80" s="189"/>
      <c r="L80" s="189" t="s">
        <v>48</v>
      </c>
      <c r="M80" s="189"/>
      <c r="N80" s="189" t="s">
        <v>47</v>
      </c>
      <c r="O80" s="190" t="s">
        <v>49</v>
      </c>
      <c r="P80" s="189" t="s">
        <v>77</v>
      </c>
      <c r="Q80" s="189" t="s">
        <v>128</v>
      </c>
      <c r="R80" s="189">
        <v>2</v>
      </c>
      <c r="S80" s="189" t="s">
        <v>48</v>
      </c>
      <c r="T80" s="189" t="s">
        <v>48</v>
      </c>
      <c r="U80" s="191"/>
      <c r="V80" s="191">
        <v>2306750</v>
      </c>
      <c r="W80" s="191">
        <v>2215950</v>
      </c>
      <c r="X80" s="191">
        <v>1980000</v>
      </c>
      <c r="Y80" s="191">
        <v>6502700</v>
      </c>
      <c r="Z80" s="191">
        <v>2306750</v>
      </c>
      <c r="AA80" s="192"/>
      <c r="AB80" s="190" t="s">
        <v>53</v>
      </c>
      <c r="AC80" s="192">
        <v>670501</v>
      </c>
      <c r="AD80" s="190" t="s">
        <v>54</v>
      </c>
      <c r="AE80" s="191">
        <v>462734.05</v>
      </c>
      <c r="AF80" s="191">
        <v>229752.30000000005</v>
      </c>
      <c r="AG80" s="191">
        <v>213374.375</v>
      </c>
      <c r="AH80" s="191">
        <v>79582.875</v>
      </c>
      <c r="AI80" s="191">
        <v>221448</v>
      </c>
      <c r="AJ80" s="191">
        <v>134714.20000000001</v>
      </c>
      <c r="AK80" s="191">
        <v>172775.57500000001</v>
      </c>
      <c r="AL80" s="191">
        <v>792368.625</v>
      </c>
      <c r="AM80" s="191"/>
      <c r="AN80" s="191"/>
      <c r="AO80" s="191"/>
      <c r="AP80" s="191"/>
      <c r="AQ80" s="191"/>
      <c r="AR80" s="193"/>
      <c r="AS80" s="192"/>
      <c r="AT80" s="104" t="s">
        <v>55</v>
      </c>
    </row>
    <row r="81" spans="1:46" ht="60" x14ac:dyDescent="0.25">
      <c r="A81" s="184" t="s">
        <v>781</v>
      </c>
      <c r="B81" s="92" t="s">
        <v>978</v>
      </c>
      <c r="C81" s="185" t="s">
        <v>44</v>
      </c>
      <c r="D81" s="186" t="s">
        <v>115</v>
      </c>
      <c r="E81" s="187" t="s">
        <v>421</v>
      </c>
      <c r="F81" s="188" t="s">
        <v>417</v>
      </c>
      <c r="G81" s="189">
        <v>12</v>
      </c>
      <c r="H81" s="189" t="s">
        <v>47</v>
      </c>
      <c r="I81" s="189">
        <v>2024</v>
      </c>
      <c r="J81" s="189">
        <v>2024</v>
      </c>
      <c r="K81" s="189"/>
      <c r="L81" s="189" t="s">
        <v>48</v>
      </c>
      <c r="M81" s="189"/>
      <c r="N81" s="189" t="s">
        <v>47</v>
      </c>
      <c r="O81" s="190" t="s">
        <v>49</v>
      </c>
      <c r="P81" s="189" t="s">
        <v>77</v>
      </c>
      <c r="Q81" s="189" t="s">
        <v>128</v>
      </c>
      <c r="R81" s="189">
        <v>1</v>
      </c>
      <c r="S81" s="189" t="s">
        <v>48</v>
      </c>
      <c r="T81" s="189" t="s">
        <v>48</v>
      </c>
      <c r="U81" s="191">
        <v>25155760</v>
      </c>
      <c r="V81" s="191"/>
      <c r="W81" s="191"/>
      <c r="X81" s="191"/>
      <c r="Y81" s="191">
        <v>25155760</v>
      </c>
      <c r="Z81" s="191">
        <v>25155760</v>
      </c>
      <c r="AA81" s="192"/>
      <c r="AB81" s="190" t="s">
        <v>53</v>
      </c>
      <c r="AC81" s="192">
        <v>239787</v>
      </c>
      <c r="AD81" s="190" t="s">
        <v>214</v>
      </c>
      <c r="AE81" s="191">
        <v>3175290.1</v>
      </c>
      <c r="AF81" s="191">
        <v>2932254.47</v>
      </c>
      <c r="AG81" s="191">
        <v>5604235.2599999998</v>
      </c>
      <c r="AH81" s="191">
        <v>658461.99</v>
      </c>
      <c r="AI81" s="191">
        <v>2478760.6</v>
      </c>
      <c r="AJ81" s="191">
        <v>1435600.07</v>
      </c>
      <c r="AK81" s="191">
        <v>1909960.25</v>
      </c>
      <c r="AL81" s="191">
        <v>6961197.2599999998</v>
      </c>
      <c r="AM81" s="191"/>
      <c r="AN81" s="191"/>
      <c r="AO81" s="191"/>
      <c r="AP81" s="191"/>
      <c r="AQ81" s="191"/>
      <c r="AR81" s="193"/>
      <c r="AS81" s="192"/>
      <c r="AT81" s="104" t="s">
        <v>55</v>
      </c>
    </row>
    <row r="82" spans="1:46" ht="30" x14ac:dyDescent="0.25">
      <c r="A82" s="184" t="s">
        <v>782</v>
      </c>
      <c r="B82" s="92" t="s">
        <v>979</v>
      </c>
      <c r="C82" s="185" t="s">
        <v>44</v>
      </c>
      <c r="D82" s="186" t="s">
        <v>115</v>
      </c>
      <c r="E82" s="187" t="s">
        <v>422</v>
      </c>
      <c r="F82" s="188" t="s">
        <v>417</v>
      </c>
      <c r="G82" s="189">
        <v>48</v>
      </c>
      <c r="H82" s="189" t="s">
        <v>47</v>
      </c>
      <c r="I82" s="189">
        <v>2024</v>
      </c>
      <c r="J82" s="189">
        <v>2024</v>
      </c>
      <c r="K82" s="189"/>
      <c r="L82" s="189" t="s">
        <v>48</v>
      </c>
      <c r="M82" s="189"/>
      <c r="N82" s="189" t="s">
        <v>47</v>
      </c>
      <c r="O82" s="190" t="s">
        <v>49</v>
      </c>
      <c r="P82" s="189" t="s">
        <v>77</v>
      </c>
      <c r="Q82" s="189" t="s">
        <v>128</v>
      </c>
      <c r="R82" s="189">
        <v>2</v>
      </c>
      <c r="S82" s="189" t="s">
        <v>48</v>
      </c>
      <c r="T82" s="189" t="s">
        <v>48</v>
      </c>
      <c r="U82" s="191">
        <v>6540412.5</v>
      </c>
      <c r="V82" s="191">
        <v>6140412.5</v>
      </c>
      <c r="W82" s="191">
        <v>6140412.5</v>
      </c>
      <c r="X82" s="191">
        <v>14070412.5</v>
      </c>
      <c r="Y82" s="191">
        <v>32891650</v>
      </c>
      <c r="Z82" s="191">
        <v>6140412.5</v>
      </c>
      <c r="AA82" s="192"/>
      <c r="AB82" s="190" t="s">
        <v>53</v>
      </c>
      <c r="AC82" s="192">
        <v>670501</v>
      </c>
      <c r="AD82" s="190" t="s">
        <v>54</v>
      </c>
      <c r="AE82" s="191">
        <v>1312006.75</v>
      </c>
      <c r="AF82" s="191">
        <v>651425.08499999996</v>
      </c>
      <c r="AG82" s="191">
        <v>604988.15630000003</v>
      </c>
      <c r="AH82" s="191">
        <v>225644.23130000001</v>
      </c>
      <c r="AI82" s="191">
        <v>627879.6</v>
      </c>
      <c r="AJ82" s="191">
        <v>381960.09</v>
      </c>
      <c r="AK82" s="191">
        <v>489876.89630000002</v>
      </c>
      <c r="AL82" s="191">
        <v>2246631.6940000001</v>
      </c>
      <c r="AM82" s="191"/>
      <c r="AN82" s="191"/>
      <c r="AO82" s="191"/>
      <c r="AP82" s="191"/>
      <c r="AQ82" s="191"/>
      <c r="AR82" s="193"/>
      <c r="AS82" s="192"/>
      <c r="AT82" s="104" t="s">
        <v>55</v>
      </c>
    </row>
    <row r="83" spans="1:46" ht="30" x14ac:dyDescent="0.25">
      <c r="A83" s="184" t="s">
        <v>783</v>
      </c>
      <c r="B83" s="92" t="s">
        <v>980</v>
      </c>
      <c r="C83" s="185" t="s">
        <v>44</v>
      </c>
      <c r="D83" s="186" t="s">
        <v>115</v>
      </c>
      <c r="E83" s="187" t="s">
        <v>423</v>
      </c>
      <c r="F83" s="188" t="s">
        <v>424</v>
      </c>
      <c r="G83" s="189">
        <v>36</v>
      </c>
      <c r="H83" s="189" t="s">
        <v>47</v>
      </c>
      <c r="I83" s="189">
        <v>2024</v>
      </c>
      <c r="J83" s="189">
        <v>2024</v>
      </c>
      <c r="K83" s="189"/>
      <c r="L83" s="189" t="s">
        <v>48</v>
      </c>
      <c r="M83" s="189"/>
      <c r="N83" s="189" t="s">
        <v>47</v>
      </c>
      <c r="O83" s="190" t="s">
        <v>49</v>
      </c>
      <c r="P83" s="189" t="s">
        <v>77</v>
      </c>
      <c r="Q83" s="189" t="s">
        <v>425</v>
      </c>
      <c r="R83" s="189">
        <v>2</v>
      </c>
      <c r="S83" s="189" t="s">
        <v>48</v>
      </c>
      <c r="T83" s="189" t="s">
        <v>48</v>
      </c>
      <c r="U83" s="191">
        <v>1167516.67</v>
      </c>
      <c r="V83" s="191">
        <v>1107516.67</v>
      </c>
      <c r="W83" s="191">
        <v>1107516.67</v>
      </c>
      <c r="X83" s="191">
        <v>1210000</v>
      </c>
      <c r="Y83" s="191">
        <v>4592550</v>
      </c>
      <c r="Z83" s="191">
        <v>1167516.67</v>
      </c>
      <c r="AA83" s="192"/>
      <c r="AB83" s="190" t="s">
        <v>53</v>
      </c>
      <c r="AC83" s="192">
        <v>239787</v>
      </c>
      <c r="AD83" s="190" t="s">
        <v>214</v>
      </c>
      <c r="AE83" s="191">
        <v>234203.84400199997</v>
      </c>
      <c r="AF83" s="191">
        <v>116284.660332</v>
      </c>
      <c r="AG83" s="191">
        <v>107995.291975</v>
      </c>
      <c r="AH83" s="191">
        <v>40279.325115</v>
      </c>
      <c r="AI83" s="191">
        <v>112081.60032</v>
      </c>
      <c r="AJ83" s="191">
        <v>68182.973528000002</v>
      </c>
      <c r="AK83" s="191">
        <v>87446.998583000008</v>
      </c>
      <c r="AL83" s="191">
        <v>401041.97614500002</v>
      </c>
      <c r="AM83" s="191"/>
      <c r="AN83" s="191"/>
      <c r="AO83" s="191"/>
      <c r="AP83" s="191"/>
      <c r="AQ83" s="191"/>
      <c r="AR83" s="193"/>
      <c r="AS83" s="192"/>
      <c r="AT83" s="104" t="s">
        <v>55</v>
      </c>
    </row>
    <row r="84" spans="1:46" ht="30" x14ac:dyDescent="0.25">
      <c r="A84" s="184" t="s">
        <v>784</v>
      </c>
      <c r="B84" s="92" t="s">
        <v>981</v>
      </c>
      <c r="C84" s="185" t="s">
        <v>44</v>
      </c>
      <c r="D84" s="186" t="s">
        <v>115</v>
      </c>
      <c r="E84" s="187" t="s">
        <v>426</v>
      </c>
      <c r="F84" s="188" t="s">
        <v>205</v>
      </c>
      <c r="G84" s="189">
        <v>36</v>
      </c>
      <c r="H84" s="189" t="s">
        <v>47</v>
      </c>
      <c r="I84" s="189">
        <v>2024</v>
      </c>
      <c r="J84" s="189">
        <v>2024</v>
      </c>
      <c r="K84" s="189"/>
      <c r="L84" s="189" t="s">
        <v>48</v>
      </c>
      <c r="M84" s="189"/>
      <c r="N84" s="189" t="s">
        <v>47</v>
      </c>
      <c r="O84" s="190" t="s">
        <v>49</v>
      </c>
      <c r="P84" s="189" t="s">
        <v>77</v>
      </c>
      <c r="Q84" s="189" t="s">
        <v>403</v>
      </c>
      <c r="R84" s="189">
        <v>1</v>
      </c>
      <c r="S84" s="189" t="s">
        <v>48</v>
      </c>
      <c r="T84" s="189" t="s">
        <v>48</v>
      </c>
      <c r="U84" s="191">
        <v>70934885.530000001</v>
      </c>
      <c r="V84" s="191">
        <v>67292321.590000004</v>
      </c>
      <c r="W84" s="191">
        <v>67292321.590000004</v>
      </c>
      <c r="X84" s="191">
        <v>106848542.38</v>
      </c>
      <c r="Y84" s="191">
        <v>312368071.08999997</v>
      </c>
      <c r="Z84" s="191">
        <v>70934885.530000001</v>
      </c>
      <c r="AA84" s="192"/>
      <c r="AB84" s="190" t="s">
        <v>53</v>
      </c>
      <c r="AC84" s="192">
        <v>239787</v>
      </c>
      <c r="AD84" s="190" t="s">
        <v>214</v>
      </c>
      <c r="AE84" s="191">
        <v>14229538.039999999</v>
      </c>
      <c r="AF84" s="191">
        <v>7065114.5999999996</v>
      </c>
      <c r="AG84" s="191">
        <v>6561476.9100000001</v>
      </c>
      <c r="AH84" s="191">
        <v>2447253.5499999998</v>
      </c>
      <c r="AI84" s="191">
        <v>6809749.0099999998</v>
      </c>
      <c r="AJ84" s="191">
        <v>4142597.31</v>
      </c>
      <c r="AK84" s="191">
        <v>5313022.93</v>
      </c>
      <c r="AL84" s="191">
        <v>24366133.18</v>
      </c>
      <c r="AM84" s="191"/>
      <c r="AN84" s="191"/>
      <c r="AO84" s="191"/>
      <c r="AP84" s="191"/>
      <c r="AQ84" s="191"/>
      <c r="AR84" s="193"/>
      <c r="AS84" s="192"/>
      <c r="AT84" s="104" t="s">
        <v>55</v>
      </c>
    </row>
    <row r="85" spans="1:46" ht="45" x14ac:dyDescent="0.25">
      <c r="A85" s="184" t="s">
        <v>785</v>
      </c>
      <c r="B85" s="92" t="s">
        <v>982</v>
      </c>
      <c r="C85" s="185" t="s">
        <v>44</v>
      </c>
      <c r="D85" s="186" t="s">
        <v>115</v>
      </c>
      <c r="E85" s="187" t="s">
        <v>427</v>
      </c>
      <c r="F85" s="188" t="s">
        <v>117</v>
      </c>
      <c r="G85" s="189">
        <v>60</v>
      </c>
      <c r="H85" s="189" t="s">
        <v>47</v>
      </c>
      <c r="I85" s="189">
        <v>2024</v>
      </c>
      <c r="J85" s="189">
        <v>2024</v>
      </c>
      <c r="K85" s="189"/>
      <c r="L85" s="189" t="s">
        <v>48</v>
      </c>
      <c r="M85" s="189"/>
      <c r="N85" s="189" t="s">
        <v>47</v>
      </c>
      <c r="O85" s="190" t="s">
        <v>49</v>
      </c>
      <c r="P85" s="189" t="s">
        <v>77</v>
      </c>
      <c r="Q85" s="189" t="s">
        <v>428</v>
      </c>
      <c r="R85" s="189">
        <v>1</v>
      </c>
      <c r="S85" s="189" t="s">
        <v>48</v>
      </c>
      <c r="T85" s="189" t="s">
        <v>48</v>
      </c>
      <c r="U85" s="191">
        <v>7655414.1200000001</v>
      </c>
      <c r="V85" s="191">
        <v>7064323.1200000001</v>
      </c>
      <c r="W85" s="191">
        <v>7064323.1200000001</v>
      </c>
      <c r="X85" s="191">
        <v>24656691.129999999</v>
      </c>
      <c r="Y85" s="191">
        <v>46440751.479999997</v>
      </c>
      <c r="Z85" s="191">
        <v>7655414.1200000001</v>
      </c>
      <c r="AA85" s="192"/>
      <c r="AB85" s="190" t="s">
        <v>53</v>
      </c>
      <c r="AC85" s="192">
        <v>670501</v>
      </c>
      <c r="AD85" s="190" t="s">
        <v>54</v>
      </c>
      <c r="AE85" s="191">
        <v>1535676.0724719998</v>
      </c>
      <c r="AF85" s="191">
        <v>762479.24635200005</v>
      </c>
      <c r="AG85" s="191">
        <v>708125.80610000005</v>
      </c>
      <c r="AH85" s="191">
        <v>264111.78714000003</v>
      </c>
      <c r="AI85" s="191">
        <v>734919.75552000001</v>
      </c>
      <c r="AJ85" s="191">
        <v>447076.18460799998</v>
      </c>
      <c r="AK85" s="191">
        <v>573390.51758800005</v>
      </c>
      <c r="AL85" s="191">
        <v>2629634.7502200003</v>
      </c>
      <c r="AM85" s="191"/>
      <c r="AN85" s="191"/>
      <c r="AO85" s="191"/>
      <c r="AP85" s="191"/>
      <c r="AQ85" s="191"/>
      <c r="AR85" s="193"/>
      <c r="AS85" s="192"/>
      <c r="AT85" s="104" t="s">
        <v>55</v>
      </c>
    </row>
    <row r="86" spans="1:46" ht="30" x14ac:dyDescent="0.25">
      <c r="A86" s="184" t="s">
        <v>786</v>
      </c>
      <c r="B86" s="92" t="s">
        <v>983</v>
      </c>
      <c r="C86" s="185" t="s">
        <v>44</v>
      </c>
      <c r="D86" s="186" t="s">
        <v>115</v>
      </c>
      <c r="E86" s="187" t="s">
        <v>429</v>
      </c>
      <c r="F86" s="188" t="s">
        <v>390</v>
      </c>
      <c r="G86" s="189">
        <v>36</v>
      </c>
      <c r="H86" s="189" t="s">
        <v>47</v>
      </c>
      <c r="I86" s="189">
        <v>2024</v>
      </c>
      <c r="J86" s="189">
        <v>2024</v>
      </c>
      <c r="K86" s="189"/>
      <c r="L86" s="189" t="s">
        <v>48</v>
      </c>
      <c r="M86" s="189"/>
      <c r="N86" s="189" t="s">
        <v>47</v>
      </c>
      <c r="O86" s="190" t="s">
        <v>49</v>
      </c>
      <c r="P86" s="189" t="s">
        <v>77</v>
      </c>
      <c r="Q86" s="189" t="s">
        <v>430</v>
      </c>
      <c r="R86" s="189">
        <v>1</v>
      </c>
      <c r="S86" s="189" t="s">
        <v>48</v>
      </c>
      <c r="T86" s="189" t="s">
        <v>48</v>
      </c>
      <c r="U86" s="191">
        <v>426842.67</v>
      </c>
      <c r="V86" s="191">
        <v>426842.67</v>
      </c>
      <c r="W86" s="191">
        <v>426842.67</v>
      </c>
      <c r="X86" s="191">
        <v>457600</v>
      </c>
      <c r="Y86" s="191">
        <v>1738128</v>
      </c>
      <c r="Z86" s="191">
        <v>426842.67</v>
      </c>
      <c r="AA86" s="192"/>
      <c r="AB86" s="190" t="s">
        <v>53</v>
      </c>
      <c r="AC86" s="192">
        <v>239787</v>
      </c>
      <c r="AD86" s="190" t="s">
        <v>214</v>
      </c>
      <c r="AE86" s="191"/>
      <c r="AF86" s="191"/>
      <c r="AG86" s="191">
        <v>341474.13</v>
      </c>
      <c r="AH86" s="191"/>
      <c r="AI86" s="191"/>
      <c r="AJ86" s="191"/>
      <c r="AK86" s="191"/>
      <c r="AL86" s="191">
        <v>85368.53</v>
      </c>
      <c r="AM86" s="191"/>
      <c r="AN86" s="191"/>
      <c r="AO86" s="191"/>
      <c r="AP86" s="191"/>
      <c r="AQ86" s="191"/>
      <c r="AR86" s="193"/>
      <c r="AS86" s="192"/>
      <c r="AT86" s="104" t="s">
        <v>55</v>
      </c>
    </row>
    <row r="87" spans="1:46" ht="30" x14ac:dyDescent="0.25">
      <c r="A87" s="184" t="s">
        <v>787</v>
      </c>
      <c r="B87" s="92" t="s">
        <v>984</v>
      </c>
      <c r="C87" s="185" t="s">
        <v>44</v>
      </c>
      <c r="D87" s="186" t="s">
        <v>115</v>
      </c>
      <c r="E87" s="187" t="s">
        <v>431</v>
      </c>
      <c r="F87" s="188" t="s">
        <v>383</v>
      </c>
      <c r="G87" s="189">
        <v>36</v>
      </c>
      <c r="H87" s="189" t="s">
        <v>47</v>
      </c>
      <c r="I87" s="189">
        <v>2024</v>
      </c>
      <c r="J87" s="189">
        <v>2024</v>
      </c>
      <c r="K87" s="189"/>
      <c r="L87" s="189" t="s">
        <v>48</v>
      </c>
      <c r="M87" s="189"/>
      <c r="N87" s="189" t="s">
        <v>47</v>
      </c>
      <c r="O87" s="190" t="s">
        <v>49</v>
      </c>
      <c r="P87" s="189" t="s">
        <v>77</v>
      </c>
      <c r="Q87" s="189" t="s">
        <v>412</v>
      </c>
      <c r="R87" s="189">
        <v>2</v>
      </c>
      <c r="S87" s="189" t="s">
        <v>48</v>
      </c>
      <c r="T87" s="189" t="s">
        <v>48</v>
      </c>
      <c r="U87" s="191">
        <v>1771370.67</v>
      </c>
      <c r="V87" s="191">
        <v>1675370.67</v>
      </c>
      <c r="W87" s="191">
        <v>1675370.67</v>
      </c>
      <c r="X87" s="191">
        <v>1830400</v>
      </c>
      <c r="Y87" s="191">
        <v>6952512</v>
      </c>
      <c r="Z87" s="191">
        <v>1771370.67</v>
      </c>
      <c r="AA87" s="192"/>
      <c r="AB87" s="190" t="s">
        <v>53</v>
      </c>
      <c r="AC87" s="192">
        <v>670501</v>
      </c>
      <c r="AD87" s="190" t="s">
        <v>54</v>
      </c>
      <c r="AE87" s="191"/>
      <c r="AF87" s="191"/>
      <c r="AG87" s="191">
        <v>1417096.54</v>
      </c>
      <c r="AH87" s="191"/>
      <c r="AI87" s="191"/>
      <c r="AJ87" s="191"/>
      <c r="AK87" s="191"/>
      <c r="AL87" s="191">
        <v>354274.13</v>
      </c>
      <c r="AM87" s="191"/>
      <c r="AN87" s="191"/>
      <c r="AO87" s="191"/>
      <c r="AP87" s="191"/>
      <c r="AQ87" s="191"/>
      <c r="AR87" s="193"/>
      <c r="AS87" s="192"/>
      <c r="AT87" s="104" t="s">
        <v>55</v>
      </c>
    </row>
    <row r="88" spans="1:46" ht="30" x14ac:dyDescent="0.25">
      <c r="A88" s="232" t="s">
        <v>788</v>
      </c>
      <c r="B88" s="92" t="s">
        <v>985</v>
      </c>
      <c r="C88" s="185" t="s">
        <v>44</v>
      </c>
      <c r="D88" s="186" t="s">
        <v>115</v>
      </c>
      <c r="E88" s="187" t="s">
        <v>432</v>
      </c>
      <c r="F88" s="188" t="s">
        <v>205</v>
      </c>
      <c r="G88" s="189">
        <v>36</v>
      </c>
      <c r="H88" s="189" t="s">
        <v>47</v>
      </c>
      <c r="I88" s="189">
        <v>2024</v>
      </c>
      <c r="J88" s="189">
        <v>2024</v>
      </c>
      <c r="K88" s="189"/>
      <c r="L88" s="189" t="s">
        <v>48</v>
      </c>
      <c r="M88" s="189"/>
      <c r="N88" s="189" t="s">
        <v>47</v>
      </c>
      <c r="O88" s="190" t="s">
        <v>49</v>
      </c>
      <c r="P88" s="189" t="s">
        <v>77</v>
      </c>
      <c r="Q88" s="231" t="s">
        <v>128</v>
      </c>
      <c r="R88" s="189">
        <v>1</v>
      </c>
      <c r="S88" s="189" t="s">
        <v>48</v>
      </c>
      <c r="T88" s="189" t="s">
        <v>48</v>
      </c>
      <c r="U88" s="191">
        <v>116751666.67</v>
      </c>
      <c r="V88" s="191">
        <v>110751666.67</v>
      </c>
      <c r="W88" s="191">
        <v>110751666.67</v>
      </c>
      <c r="X88" s="191">
        <v>121000000</v>
      </c>
      <c r="Y88" s="191">
        <v>459255000</v>
      </c>
      <c r="Z88" s="191">
        <v>116751666.67</v>
      </c>
      <c r="AA88" s="192"/>
      <c r="AB88" s="190" t="s">
        <v>53</v>
      </c>
      <c r="AC88" s="192">
        <v>239787</v>
      </c>
      <c r="AD88" s="190" t="s">
        <v>214</v>
      </c>
      <c r="AE88" s="191">
        <v>23420384.329999998</v>
      </c>
      <c r="AF88" s="191">
        <v>11628466</v>
      </c>
      <c r="AG88" s="191">
        <v>10799529.17</v>
      </c>
      <c r="AH88" s="191">
        <v>4027932.5</v>
      </c>
      <c r="AI88" s="191">
        <v>11208160</v>
      </c>
      <c r="AJ88" s="191">
        <v>6818297.3300000001</v>
      </c>
      <c r="AK88" s="191">
        <v>8744699.8300000001</v>
      </c>
      <c r="AL88" s="191">
        <v>40104197.5</v>
      </c>
      <c r="AM88" s="191"/>
      <c r="AN88" s="191"/>
      <c r="AO88" s="191"/>
      <c r="AP88" s="191"/>
      <c r="AQ88" s="191"/>
      <c r="AR88" s="193"/>
      <c r="AS88" s="192"/>
      <c r="AT88" s="104" t="s">
        <v>55</v>
      </c>
    </row>
    <row r="89" spans="1:46" ht="75" x14ac:dyDescent="0.25">
      <c r="A89" s="232" t="s">
        <v>789</v>
      </c>
      <c r="B89" s="92" t="s">
        <v>986</v>
      </c>
      <c r="C89" s="185" t="s">
        <v>44</v>
      </c>
      <c r="D89" s="186" t="s">
        <v>115</v>
      </c>
      <c r="E89" s="187" t="s">
        <v>433</v>
      </c>
      <c r="F89" s="188" t="s">
        <v>205</v>
      </c>
      <c r="G89" s="189">
        <v>18</v>
      </c>
      <c r="H89" s="189" t="s">
        <v>48</v>
      </c>
      <c r="I89" s="189">
        <v>2024</v>
      </c>
      <c r="J89" s="189">
        <v>2024</v>
      </c>
      <c r="K89" s="189"/>
      <c r="L89" s="189" t="s">
        <v>48</v>
      </c>
      <c r="M89" s="189"/>
      <c r="N89" s="189" t="s">
        <v>47</v>
      </c>
      <c r="O89" s="190" t="s">
        <v>49</v>
      </c>
      <c r="P89" s="189" t="s">
        <v>77</v>
      </c>
      <c r="Q89" s="189" t="s">
        <v>128</v>
      </c>
      <c r="R89" s="189">
        <v>1</v>
      </c>
      <c r="S89" s="189" t="s">
        <v>48</v>
      </c>
      <c r="T89" s="189" t="s">
        <v>48</v>
      </c>
      <c r="U89" s="191">
        <v>1240619.1100000001</v>
      </c>
      <c r="V89" s="191">
        <v>603963.15</v>
      </c>
      <c r="W89" s="191">
        <v>958988.80000000005</v>
      </c>
      <c r="X89" s="191"/>
      <c r="Y89" s="191">
        <v>2803571.06</v>
      </c>
      <c r="Z89" s="191">
        <v>1240619.1100000001</v>
      </c>
      <c r="AA89" s="192"/>
      <c r="AB89" s="190" t="s">
        <v>53</v>
      </c>
      <c r="AC89" s="192">
        <v>239787</v>
      </c>
      <c r="AD89" s="190" t="s">
        <v>214</v>
      </c>
      <c r="AE89" s="191">
        <v>248868.19</v>
      </c>
      <c r="AF89" s="191">
        <v>123565.66</v>
      </c>
      <c r="AG89" s="191">
        <v>114757.27</v>
      </c>
      <c r="AH89" s="191">
        <v>42801.36</v>
      </c>
      <c r="AI89" s="191">
        <v>119099.43</v>
      </c>
      <c r="AJ89" s="191">
        <v>72452.160000000003</v>
      </c>
      <c r="AK89" s="191">
        <v>92922.37</v>
      </c>
      <c r="AL89" s="191">
        <v>426152.66</v>
      </c>
      <c r="AM89" s="191"/>
      <c r="AN89" s="191"/>
      <c r="AO89" s="191"/>
      <c r="AP89" s="191"/>
      <c r="AQ89" s="191"/>
      <c r="AR89" s="193"/>
      <c r="AS89" s="192"/>
      <c r="AT89" s="104" t="s">
        <v>55</v>
      </c>
    </row>
    <row r="90" spans="1:46" ht="135" x14ac:dyDescent="0.25">
      <c r="A90" s="232" t="s">
        <v>790</v>
      </c>
      <c r="B90" s="92" t="s">
        <v>987</v>
      </c>
      <c r="C90" s="185" t="s">
        <v>44</v>
      </c>
      <c r="D90" s="186" t="s">
        <v>115</v>
      </c>
      <c r="E90" s="187" t="s">
        <v>434</v>
      </c>
      <c r="F90" s="188" t="s">
        <v>205</v>
      </c>
      <c r="G90" s="189">
        <v>36</v>
      </c>
      <c r="H90" s="189" t="s">
        <v>47</v>
      </c>
      <c r="I90" s="189">
        <v>2024</v>
      </c>
      <c r="J90" s="189">
        <v>2024</v>
      </c>
      <c r="K90" s="189"/>
      <c r="L90" s="189" t="s">
        <v>48</v>
      </c>
      <c r="M90" s="189"/>
      <c r="N90" s="189" t="s">
        <v>47</v>
      </c>
      <c r="O90" s="190" t="s">
        <v>49</v>
      </c>
      <c r="P90" s="189" t="s">
        <v>77</v>
      </c>
      <c r="Q90" s="189" t="s">
        <v>128</v>
      </c>
      <c r="R90" s="189">
        <v>1</v>
      </c>
      <c r="S90" s="189" t="s">
        <v>48</v>
      </c>
      <c r="T90" s="189" t="s">
        <v>48</v>
      </c>
      <c r="U90" s="191">
        <v>6760370.4100000001</v>
      </c>
      <c r="V90" s="191">
        <v>6412947.3399999999</v>
      </c>
      <c r="W90" s="191">
        <v>6412947.3399999999</v>
      </c>
      <c r="X90" s="191">
        <v>7006365.25</v>
      </c>
      <c r="Y90" s="191">
        <v>26592630.34</v>
      </c>
      <c r="Z90" s="191">
        <v>6760370.4100000001</v>
      </c>
      <c r="AA90" s="192"/>
      <c r="AB90" s="190" t="s">
        <v>53</v>
      </c>
      <c r="AC90" s="192">
        <v>239787</v>
      </c>
      <c r="AD90" s="190" t="s">
        <v>214</v>
      </c>
      <c r="AE90" s="191">
        <v>1356130.3</v>
      </c>
      <c r="AF90" s="191">
        <v>673332.89</v>
      </c>
      <c r="AG90" s="191">
        <v>625334.26</v>
      </c>
      <c r="AH90" s="191">
        <v>233232.78</v>
      </c>
      <c r="AI90" s="191">
        <v>648995.56000000006</v>
      </c>
      <c r="AJ90" s="191">
        <v>394805.63</v>
      </c>
      <c r="AK90" s="191">
        <v>506351.74</v>
      </c>
      <c r="AL90" s="191">
        <v>2322187.2400000002</v>
      </c>
      <c r="AM90" s="191"/>
      <c r="AN90" s="191"/>
      <c r="AO90" s="191"/>
      <c r="AP90" s="191"/>
      <c r="AQ90" s="191"/>
      <c r="AR90" s="193"/>
      <c r="AS90" s="192"/>
      <c r="AT90" s="104" t="s">
        <v>55</v>
      </c>
    </row>
    <row r="91" spans="1:46" ht="30" x14ac:dyDescent="0.25">
      <c r="A91" s="184" t="s">
        <v>791</v>
      </c>
      <c r="B91" s="92" t="s">
        <v>988</v>
      </c>
      <c r="C91" s="185" t="s">
        <v>44</v>
      </c>
      <c r="D91" s="186" t="s">
        <v>115</v>
      </c>
      <c r="E91" s="187" t="s">
        <v>435</v>
      </c>
      <c r="F91" s="188" t="s">
        <v>385</v>
      </c>
      <c r="G91" s="189">
        <v>48</v>
      </c>
      <c r="H91" s="189" t="s">
        <v>47</v>
      </c>
      <c r="I91" s="189">
        <v>2024</v>
      </c>
      <c r="J91" s="189">
        <v>2025</v>
      </c>
      <c r="K91" s="189"/>
      <c r="L91" s="189" t="s">
        <v>48</v>
      </c>
      <c r="M91" s="189"/>
      <c r="N91" s="189" t="s">
        <v>47</v>
      </c>
      <c r="O91" s="190" t="s">
        <v>49</v>
      </c>
      <c r="P91" s="189" t="s">
        <v>77</v>
      </c>
      <c r="Q91" s="189" t="s">
        <v>118</v>
      </c>
      <c r="R91" s="189">
        <v>1</v>
      </c>
      <c r="S91" s="189" t="s">
        <v>48</v>
      </c>
      <c r="T91" s="189" t="s">
        <v>48</v>
      </c>
      <c r="U91" s="191"/>
      <c r="V91" s="191">
        <v>4916970.25</v>
      </c>
      <c r="W91" s="191">
        <v>4916970.25</v>
      </c>
      <c r="X91" s="191">
        <v>11839466.109999999</v>
      </c>
      <c r="Y91" s="191">
        <v>21673406.620000001</v>
      </c>
      <c r="Z91" s="191">
        <v>4916970.25</v>
      </c>
      <c r="AA91" s="192"/>
      <c r="AB91" s="190" t="s">
        <v>53</v>
      </c>
      <c r="AC91" s="192">
        <v>670501</v>
      </c>
      <c r="AD91" s="190" t="s">
        <v>54</v>
      </c>
      <c r="AE91" s="191">
        <v>3274302.16</v>
      </c>
      <c r="AF91" s="191"/>
      <c r="AG91" s="191">
        <v>1314603.8799999999</v>
      </c>
      <c r="AH91" s="191"/>
      <c r="AI91" s="191"/>
      <c r="AJ91" s="191">
        <v>51173.37</v>
      </c>
      <c r="AK91" s="191">
        <v>276890.84999999998</v>
      </c>
      <c r="AL91" s="191"/>
      <c r="AM91" s="191"/>
      <c r="AN91" s="191"/>
      <c r="AO91" s="191"/>
      <c r="AP91" s="191"/>
      <c r="AQ91" s="191"/>
      <c r="AR91" s="193"/>
      <c r="AS91" s="192"/>
      <c r="AT91" s="104" t="s">
        <v>55</v>
      </c>
    </row>
    <row r="92" spans="1:46" ht="75" x14ac:dyDescent="0.25">
      <c r="A92" s="184" t="s">
        <v>792</v>
      </c>
      <c r="B92" s="92" t="s">
        <v>989</v>
      </c>
      <c r="C92" s="185" t="s">
        <v>44</v>
      </c>
      <c r="D92" s="186" t="s">
        <v>115</v>
      </c>
      <c r="E92" s="187" t="s">
        <v>436</v>
      </c>
      <c r="F92" s="188" t="s">
        <v>205</v>
      </c>
      <c r="G92" s="189">
        <v>18</v>
      </c>
      <c r="H92" s="189" t="s">
        <v>47</v>
      </c>
      <c r="I92" s="189">
        <v>2024</v>
      </c>
      <c r="J92" s="189">
        <v>2024</v>
      </c>
      <c r="K92" s="189"/>
      <c r="L92" s="189" t="s">
        <v>48</v>
      </c>
      <c r="M92" s="189"/>
      <c r="N92" s="189" t="s">
        <v>47</v>
      </c>
      <c r="O92" s="190" t="s">
        <v>49</v>
      </c>
      <c r="P92" s="189" t="s">
        <v>77</v>
      </c>
      <c r="Q92" s="189" t="s">
        <v>128</v>
      </c>
      <c r="R92" s="189">
        <v>1</v>
      </c>
      <c r="S92" s="189" t="s">
        <v>48</v>
      </c>
      <c r="T92" s="189" t="s">
        <v>48</v>
      </c>
      <c r="U92" s="191">
        <v>4553009.6500000004</v>
      </c>
      <c r="V92" s="191">
        <v>2216514.36</v>
      </c>
      <c r="W92" s="191">
        <v>3519440.6</v>
      </c>
      <c r="X92" s="191"/>
      <c r="Y92" s="191">
        <v>10288964.609999999</v>
      </c>
      <c r="Z92" s="191">
        <v>4553009.6500000004</v>
      </c>
      <c r="AA92" s="192"/>
      <c r="AB92" s="190" t="s">
        <v>53</v>
      </c>
      <c r="AC92" s="192">
        <v>239787</v>
      </c>
      <c r="AD92" s="190" t="s">
        <v>214</v>
      </c>
      <c r="AE92" s="191">
        <v>913333.74</v>
      </c>
      <c r="AF92" s="191">
        <v>453479.76</v>
      </c>
      <c r="AG92" s="191">
        <v>421153.39</v>
      </c>
      <c r="AH92" s="191">
        <v>157078.82999999999</v>
      </c>
      <c r="AI92" s="191">
        <v>437088.93</v>
      </c>
      <c r="AJ92" s="191">
        <v>265895.76</v>
      </c>
      <c r="AK92" s="191">
        <v>341020.42</v>
      </c>
      <c r="AL92" s="191">
        <v>1563958.82</v>
      </c>
      <c r="AM92" s="191"/>
      <c r="AN92" s="191"/>
      <c r="AO92" s="191"/>
      <c r="AP92" s="191"/>
      <c r="AQ92" s="191"/>
      <c r="AR92" s="193"/>
      <c r="AS92" s="192"/>
      <c r="AT92" s="104" t="s">
        <v>55</v>
      </c>
    </row>
    <row r="93" spans="1:46" ht="60" x14ac:dyDescent="0.25">
      <c r="A93" s="184" t="s">
        <v>793</v>
      </c>
      <c r="B93" s="92" t="s">
        <v>990</v>
      </c>
      <c r="C93" s="185" t="s">
        <v>44</v>
      </c>
      <c r="D93" s="186" t="s">
        <v>115</v>
      </c>
      <c r="E93" s="187" t="s">
        <v>437</v>
      </c>
      <c r="F93" s="188" t="s">
        <v>417</v>
      </c>
      <c r="G93" s="189">
        <v>6</v>
      </c>
      <c r="H93" s="189" t="s">
        <v>47</v>
      </c>
      <c r="I93" s="189">
        <v>2024</v>
      </c>
      <c r="J93" s="189">
        <v>2024</v>
      </c>
      <c r="K93" s="189"/>
      <c r="L93" s="189" t="s">
        <v>48</v>
      </c>
      <c r="M93" s="189"/>
      <c r="N93" s="189" t="s">
        <v>47</v>
      </c>
      <c r="O93" s="190" t="s">
        <v>49</v>
      </c>
      <c r="P93" s="189" t="s">
        <v>77</v>
      </c>
      <c r="Q93" s="189" t="s">
        <v>403</v>
      </c>
      <c r="R93" s="189">
        <v>1</v>
      </c>
      <c r="S93" s="189" t="s">
        <v>48</v>
      </c>
      <c r="T93" s="189" t="s">
        <v>48</v>
      </c>
      <c r="U93" s="191">
        <v>145000000</v>
      </c>
      <c r="V93" s="191"/>
      <c r="W93" s="191"/>
      <c r="X93" s="191"/>
      <c r="Y93" s="191">
        <v>145000000</v>
      </c>
      <c r="Z93" s="191">
        <v>145000000</v>
      </c>
      <c r="AA93" s="192"/>
      <c r="AB93" s="190" t="s">
        <v>53</v>
      </c>
      <c r="AC93" s="192">
        <v>239787</v>
      </c>
      <c r="AD93" s="190" t="s">
        <v>214</v>
      </c>
      <c r="AE93" s="191">
        <v>29087000</v>
      </c>
      <c r="AF93" s="191">
        <v>14442000</v>
      </c>
      <c r="AG93" s="191">
        <v>13412500</v>
      </c>
      <c r="AH93" s="191">
        <v>5002500</v>
      </c>
      <c r="AI93" s="191">
        <v>13920000</v>
      </c>
      <c r="AJ93" s="191">
        <v>8468000</v>
      </c>
      <c r="AK93" s="191">
        <v>10860500</v>
      </c>
      <c r="AL93" s="191">
        <v>49807500</v>
      </c>
      <c r="AM93" s="191"/>
      <c r="AN93" s="191"/>
      <c r="AO93" s="191"/>
      <c r="AP93" s="191"/>
      <c r="AQ93" s="191"/>
      <c r="AR93" s="193"/>
      <c r="AS93" s="192"/>
      <c r="AT93" s="104" t="s">
        <v>55</v>
      </c>
    </row>
    <row r="94" spans="1:46" ht="60" x14ac:dyDescent="0.25">
      <c r="A94" s="184" t="s">
        <v>794</v>
      </c>
      <c r="B94" s="92" t="s">
        <v>991</v>
      </c>
      <c r="C94" s="185" t="s">
        <v>44</v>
      </c>
      <c r="D94" s="186" t="s">
        <v>115</v>
      </c>
      <c r="E94" s="187" t="s">
        <v>438</v>
      </c>
      <c r="F94" s="188" t="s">
        <v>417</v>
      </c>
      <c r="G94" s="189">
        <v>6</v>
      </c>
      <c r="H94" s="189" t="s">
        <v>47</v>
      </c>
      <c r="I94" s="189">
        <v>2024</v>
      </c>
      <c r="J94" s="189">
        <v>2024</v>
      </c>
      <c r="K94" s="189"/>
      <c r="L94" s="189" t="s">
        <v>48</v>
      </c>
      <c r="M94" s="189"/>
      <c r="N94" s="189" t="s">
        <v>47</v>
      </c>
      <c r="O94" s="190" t="s">
        <v>49</v>
      </c>
      <c r="P94" s="189" t="s">
        <v>77</v>
      </c>
      <c r="Q94" s="189" t="s">
        <v>403</v>
      </c>
      <c r="R94" s="189">
        <v>1</v>
      </c>
      <c r="S94" s="189" t="s">
        <v>48</v>
      </c>
      <c r="T94" s="189" t="s">
        <v>48</v>
      </c>
      <c r="U94" s="191">
        <v>28000000</v>
      </c>
      <c r="V94" s="191"/>
      <c r="W94" s="191"/>
      <c r="X94" s="191"/>
      <c r="Y94" s="191">
        <v>28000000</v>
      </c>
      <c r="Z94" s="191">
        <v>28000000</v>
      </c>
      <c r="AA94" s="192"/>
      <c r="AB94" s="190" t="s">
        <v>53</v>
      </c>
      <c r="AC94" s="192">
        <v>239787</v>
      </c>
      <c r="AD94" s="190" t="s">
        <v>214</v>
      </c>
      <c r="AE94" s="191">
        <v>2761662.87</v>
      </c>
      <c r="AF94" s="191">
        <v>3668327.26</v>
      </c>
      <c r="AG94" s="191">
        <v>5542920.0499999998</v>
      </c>
      <c r="AH94" s="191">
        <v>1088085.8899999999</v>
      </c>
      <c r="AI94" s="191">
        <v>3545497.99</v>
      </c>
      <c r="AJ94" s="191">
        <v>1029555.9</v>
      </c>
      <c r="AK94" s="191">
        <v>2252586.23</v>
      </c>
      <c r="AL94" s="191">
        <v>8111363.8200000003</v>
      </c>
      <c r="AM94" s="191"/>
      <c r="AN94" s="191"/>
      <c r="AO94" s="191"/>
      <c r="AP94" s="191"/>
      <c r="AQ94" s="191"/>
      <c r="AR94" s="193"/>
      <c r="AS94" s="192"/>
      <c r="AT94" s="104" t="s">
        <v>55</v>
      </c>
    </row>
    <row r="95" spans="1:46" ht="75" x14ac:dyDescent="0.25">
      <c r="A95" s="184" t="s">
        <v>795</v>
      </c>
      <c r="B95" s="92" t="s">
        <v>992</v>
      </c>
      <c r="C95" s="185" t="s">
        <v>44</v>
      </c>
      <c r="D95" s="186" t="s">
        <v>115</v>
      </c>
      <c r="E95" s="187" t="s">
        <v>439</v>
      </c>
      <c r="F95" s="234" t="s">
        <v>440</v>
      </c>
      <c r="G95" s="189">
        <v>24</v>
      </c>
      <c r="H95" s="189" t="s">
        <v>47</v>
      </c>
      <c r="I95" s="189">
        <v>2024</v>
      </c>
      <c r="J95" s="189">
        <v>2024</v>
      </c>
      <c r="K95" s="189"/>
      <c r="L95" s="189" t="s">
        <v>48</v>
      </c>
      <c r="M95" s="189"/>
      <c r="N95" s="189" t="s">
        <v>47</v>
      </c>
      <c r="O95" s="190" t="s">
        <v>49</v>
      </c>
      <c r="P95" s="189" t="s">
        <v>77</v>
      </c>
      <c r="Q95" s="189" t="s">
        <v>128</v>
      </c>
      <c r="R95" s="189">
        <v>1</v>
      </c>
      <c r="S95" s="189" t="s">
        <v>48</v>
      </c>
      <c r="T95" s="189" t="s">
        <v>48</v>
      </c>
      <c r="U95" s="191">
        <v>394725.3763</v>
      </c>
      <c r="V95" s="191">
        <v>387726.54430000001</v>
      </c>
      <c r="W95" s="191">
        <v>346442.18400000001</v>
      </c>
      <c r="X95" s="191"/>
      <c r="Y95" s="191">
        <v>1128894.105</v>
      </c>
      <c r="Z95" s="191">
        <v>394725.3763</v>
      </c>
      <c r="AA95" s="192"/>
      <c r="AB95" s="190" t="s">
        <v>53</v>
      </c>
      <c r="AC95" s="192">
        <v>670501</v>
      </c>
      <c r="AD95" s="190" t="s">
        <v>54</v>
      </c>
      <c r="AE95" s="191">
        <v>79181.910480000006</v>
      </c>
      <c r="AF95" s="191">
        <v>39314.64748</v>
      </c>
      <c r="AG95" s="191">
        <v>36512.097300000001</v>
      </c>
      <c r="AH95" s="191">
        <v>13618.02548</v>
      </c>
      <c r="AI95" s="191">
        <v>37893.636120000003</v>
      </c>
      <c r="AJ95" s="191">
        <v>23051.96197</v>
      </c>
      <c r="AK95" s="191">
        <v>29564.930680000001</v>
      </c>
      <c r="AL95" s="191">
        <v>135588.1667</v>
      </c>
      <c r="AM95" s="191"/>
      <c r="AN95" s="191"/>
      <c r="AO95" s="191"/>
      <c r="AP95" s="191"/>
      <c r="AQ95" s="191"/>
      <c r="AR95" s="193"/>
      <c r="AS95" s="192"/>
      <c r="AT95" s="104" t="s">
        <v>55</v>
      </c>
    </row>
    <row r="96" spans="1:46" ht="45" x14ac:dyDescent="0.25">
      <c r="A96" s="184" t="s">
        <v>796</v>
      </c>
      <c r="B96" s="92" t="s">
        <v>993</v>
      </c>
      <c r="C96" s="185" t="s">
        <v>44</v>
      </c>
      <c r="D96" s="203" t="s">
        <v>122</v>
      </c>
      <c r="E96" s="187" t="s">
        <v>441</v>
      </c>
      <c r="F96" s="188" t="s">
        <v>159</v>
      </c>
      <c r="G96" s="189">
        <v>12</v>
      </c>
      <c r="H96" s="189" t="s">
        <v>47</v>
      </c>
      <c r="I96" s="189">
        <v>2024</v>
      </c>
      <c r="J96" s="189">
        <v>2024</v>
      </c>
      <c r="K96" s="189"/>
      <c r="L96" s="189" t="s">
        <v>48</v>
      </c>
      <c r="M96" s="189"/>
      <c r="N96" s="189" t="s">
        <v>47</v>
      </c>
      <c r="O96" s="190" t="s">
        <v>49</v>
      </c>
      <c r="P96" s="189" t="s">
        <v>77</v>
      </c>
      <c r="Q96" s="189" t="s">
        <v>160</v>
      </c>
      <c r="R96" s="189">
        <v>1</v>
      </c>
      <c r="S96" s="189" t="s">
        <v>48</v>
      </c>
      <c r="T96" s="189" t="s">
        <v>48</v>
      </c>
      <c r="U96" s="191">
        <v>3126819.72</v>
      </c>
      <c r="V96" s="191"/>
      <c r="W96" s="191"/>
      <c r="X96" s="191"/>
      <c r="Y96" s="191">
        <v>3126819.72</v>
      </c>
      <c r="Z96" s="191">
        <v>3126819.72</v>
      </c>
      <c r="AA96" s="192"/>
      <c r="AB96" s="190" t="s">
        <v>53</v>
      </c>
      <c r="AC96" s="192">
        <v>670501</v>
      </c>
      <c r="AD96" s="190" t="s">
        <v>54</v>
      </c>
      <c r="AE96" s="191"/>
      <c r="AF96" s="191"/>
      <c r="AG96" s="191">
        <v>164354.72</v>
      </c>
      <c r="AH96" s="191"/>
      <c r="AI96" s="191"/>
      <c r="AJ96" s="191"/>
      <c r="AK96" s="191"/>
      <c r="AL96" s="191">
        <v>2962465</v>
      </c>
      <c r="AM96" s="191"/>
      <c r="AN96" s="191"/>
      <c r="AO96" s="191"/>
      <c r="AP96" s="191"/>
      <c r="AQ96" s="191"/>
      <c r="AR96" s="193"/>
      <c r="AS96" s="192"/>
      <c r="AT96" s="104" t="s">
        <v>55</v>
      </c>
    </row>
    <row r="97" spans="1:46" ht="45" x14ac:dyDescent="0.25">
      <c r="A97" s="184" t="s">
        <v>797</v>
      </c>
      <c r="B97" s="92" t="s">
        <v>994</v>
      </c>
      <c r="C97" s="185" t="s">
        <v>44</v>
      </c>
      <c r="D97" s="203" t="s">
        <v>122</v>
      </c>
      <c r="E97" s="187" t="s">
        <v>442</v>
      </c>
      <c r="F97" s="188" t="s">
        <v>443</v>
      </c>
      <c r="G97" s="189">
        <v>36</v>
      </c>
      <c r="H97" s="189" t="s">
        <v>47</v>
      </c>
      <c r="I97" s="189">
        <v>2024</v>
      </c>
      <c r="J97" s="189">
        <v>2024</v>
      </c>
      <c r="K97" s="189"/>
      <c r="L97" s="189" t="s">
        <v>48</v>
      </c>
      <c r="M97" s="189"/>
      <c r="N97" s="189" t="s">
        <v>48</v>
      </c>
      <c r="O97" s="190" t="s">
        <v>49</v>
      </c>
      <c r="P97" s="189" t="s">
        <v>77</v>
      </c>
      <c r="Q97" s="189" t="s">
        <v>160</v>
      </c>
      <c r="R97" s="189">
        <v>1</v>
      </c>
      <c r="S97" s="189" t="s">
        <v>48</v>
      </c>
      <c r="T97" s="189" t="s">
        <v>48</v>
      </c>
      <c r="U97" s="191">
        <v>537847.01</v>
      </c>
      <c r="V97" s="191">
        <v>537847.01</v>
      </c>
      <c r="W97" s="191">
        <v>537847.01</v>
      </c>
      <c r="X97" s="191">
        <v>1075694.02</v>
      </c>
      <c r="Y97" s="191">
        <v>2689235.05</v>
      </c>
      <c r="Z97" s="191">
        <v>537847.01</v>
      </c>
      <c r="AA97" s="192"/>
      <c r="AB97" s="190" t="s">
        <v>53</v>
      </c>
      <c r="AC97" s="192">
        <v>670501</v>
      </c>
      <c r="AD97" s="190" t="s">
        <v>54</v>
      </c>
      <c r="AE97" s="191">
        <v>67230.880000000005</v>
      </c>
      <c r="AF97" s="191">
        <v>67230.880000000005</v>
      </c>
      <c r="AG97" s="191">
        <v>67230.880000000005</v>
      </c>
      <c r="AH97" s="191">
        <v>67230.880000000005</v>
      </c>
      <c r="AI97" s="191">
        <v>67230.880000000005</v>
      </c>
      <c r="AJ97" s="191">
        <v>67230.880000000005</v>
      </c>
      <c r="AK97" s="191">
        <v>67230.880000000005</v>
      </c>
      <c r="AL97" s="191">
        <v>67230.880000000005</v>
      </c>
      <c r="AM97" s="191"/>
      <c r="AN97" s="191"/>
      <c r="AO97" s="191"/>
      <c r="AP97" s="191"/>
      <c r="AQ97" s="191"/>
      <c r="AR97" s="193"/>
      <c r="AS97" s="192"/>
      <c r="AT97" s="104" t="s">
        <v>55</v>
      </c>
    </row>
    <row r="98" spans="1:46" ht="45" x14ac:dyDescent="0.25">
      <c r="A98" s="184" t="s">
        <v>798</v>
      </c>
      <c r="B98" s="92" t="s">
        <v>995</v>
      </c>
      <c r="C98" s="185" t="s">
        <v>44</v>
      </c>
      <c r="D98" s="203" t="s">
        <v>122</v>
      </c>
      <c r="E98" s="187" t="s">
        <v>444</v>
      </c>
      <c r="F98" s="188" t="s">
        <v>159</v>
      </c>
      <c r="G98" s="189">
        <v>12</v>
      </c>
      <c r="H98" s="189" t="s">
        <v>47</v>
      </c>
      <c r="I98" s="189">
        <v>2024</v>
      </c>
      <c r="J98" s="189">
        <v>2024</v>
      </c>
      <c r="K98" s="189"/>
      <c r="L98" s="189" t="s">
        <v>48</v>
      </c>
      <c r="M98" s="189"/>
      <c r="N98" s="189" t="s">
        <v>47</v>
      </c>
      <c r="O98" s="190" t="s">
        <v>49</v>
      </c>
      <c r="P98" s="189" t="s">
        <v>77</v>
      </c>
      <c r="Q98" s="189" t="s">
        <v>160</v>
      </c>
      <c r="R98" s="189">
        <v>1</v>
      </c>
      <c r="S98" s="189" t="s">
        <v>48</v>
      </c>
      <c r="T98" s="189" t="s">
        <v>48</v>
      </c>
      <c r="U98" s="191">
        <v>1173030</v>
      </c>
      <c r="V98" s="191"/>
      <c r="W98" s="191"/>
      <c r="X98" s="191"/>
      <c r="Y98" s="191">
        <v>1173030</v>
      </c>
      <c r="Z98" s="191">
        <v>1173030</v>
      </c>
      <c r="AA98" s="192"/>
      <c r="AB98" s="190" t="s">
        <v>53</v>
      </c>
      <c r="AC98" s="192">
        <v>670501</v>
      </c>
      <c r="AD98" s="190" t="s">
        <v>54</v>
      </c>
      <c r="AE98" s="191">
        <v>207644</v>
      </c>
      <c r="AF98" s="191">
        <v>145790</v>
      </c>
      <c r="AG98" s="191">
        <v>170312</v>
      </c>
      <c r="AH98" s="191">
        <v>67100</v>
      </c>
      <c r="AI98" s="191">
        <v>320250</v>
      </c>
      <c r="AJ98" s="191">
        <v>101748</v>
      </c>
      <c r="AK98" s="191">
        <v>101016</v>
      </c>
      <c r="AL98" s="191">
        <v>59170</v>
      </c>
      <c r="AM98" s="191"/>
      <c r="AN98" s="191"/>
      <c r="AO98" s="191"/>
      <c r="AP98" s="191"/>
      <c r="AQ98" s="191"/>
      <c r="AR98" s="193"/>
      <c r="AS98" s="192"/>
      <c r="AT98" s="104" t="s">
        <v>55</v>
      </c>
    </row>
    <row r="99" spans="1:46" ht="45" x14ac:dyDescent="0.25">
      <c r="A99" s="184" t="s">
        <v>799</v>
      </c>
      <c r="B99" s="92" t="s">
        <v>996</v>
      </c>
      <c r="C99" s="185" t="s">
        <v>44</v>
      </c>
      <c r="D99" s="203" t="s">
        <v>122</v>
      </c>
      <c r="E99" s="187" t="s">
        <v>445</v>
      </c>
      <c r="F99" s="188" t="s">
        <v>159</v>
      </c>
      <c r="G99" s="189">
        <v>12</v>
      </c>
      <c r="H99" s="189" t="s">
        <v>47</v>
      </c>
      <c r="I99" s="189">
        <v>2024</v>
      </c>
      <c r="J99" s="189">
        <v>2024</v>
      </c>
      <c r="K99" s="189"/>
      <c r="L99" s="235" t="s">
        <v>48</v>
      </c>
      <c r="M99" s="189"/>
      <c r="N99" s="189" t="s">
        <v>47</v>
      </c>
      <c r="O99" s="190" t="s">
        <v>49</v>
      </c>
      <c r="P99" s="189" t="s">
        <v>77</v>
      </c>
      <c r="Q99" s="189" t="s">
        <v>160</v>
      </c>
      <c r="R99" s="189">
        <v>1</v>
      </c>
      <c r="S99" s="189" t="s">
        <v>48</v>
      </c>
      <c r="T99" s="189" t="s">
        <v>48</v>
      </c>
      <c r="U99" s="191">
        <v>2531378</v>
      </c>
      <c r="V99" s="191"/>
      <c r="W99" s="191"/>
      <c r="X99" s="191"/>
      <c r="Y99" s="191">
        <v>2531378</v>
      </c>
      <c r="Z99" s="191">
        <v>2531378</v>
      </c>
      <c r="AA99" s="192"/>
      <c r="AB99" s="190" t="s">
        <v>53</v>
      </c>
      <c r="AC99" s="192">
        <v>670501</v>
      </c>
      <c r="AD99" s="190" t="s">
        <v>54</v>
      </c>
      <c r="AE99" s="191"/>
      <c r="AF99" s="191">
        <v>103700</v>
      </c>
      <c r="AG99" s="191">
        <v>591700</v>
      </c>
      <c r="AH99" s="191"/>
      <c r="AI99" s="191"/>
      <c r="AJ99" s="191"/>
      <c r="AK99" s="191">
        <v>158600</v>
      </c>
      <c r="AL99" s="191">
        <v>1677378</v>
      </c>
      <c r="AM99" s="191"/>
      <c r="AN99" s="191"/>
      <c r="AO99" s="191"/>
      <c r="AP99" s="191"/>
      <c r="AQ99" s="191"/>
      <c r="AR99" s="193"/>
      <c r="AS99" s="192"/>
      <c r="AT99" s="104" t="s">
        <v>55</v>
      </c>
    </row>
    <row r="100" spans="1:46" ht="45" x14ac:dyDescent="0.25">
      <c r="A100" s="184" t="s">
        <v>800</v>
      </c>
      <c r="B100" s="92" t="s">
        <v>997</v>
      </c>
      <c r="C100" s="185" t="s">
        <v>44</v>
      </c>
      <c r="D100" s="203" t="s">
        <v>122</v>
      </c>
      <c r="E100" s="187" t="s">
        <v>446</v>
      </c>
      <c r="F100" s="188" t="s">
        <v>192</v>
      </c>
      <c r="G100" s="189">
        <v>36</v>
      </c>
      <c r="H100" s="189" t="s">
        <v>47</v>
      </c>
      <c r="I100" s="189">
        <v>2024</v>
      </c>
      <c r="J100" s="189">
        <v>2024</v>
      </c>
      <c r="K100" s="226"/>
      <c r="L100" s="102" t="s">
        <v>447</v>
      </c>
      <c r="M100" s="236"/>
      <c r="N100" s="189" t="s">
        <v>47</v>
      </c>
      <c r="O100" s="190" t="s">
        <v>49</v>
      </c>
      <c r="P100" s="189" t="s">
        <v>77</v>
      </c>
      <c r="Q100" s="189" t="s">
        <v>160</v>
      </c>
      <c r="R100" s="189">
        <v>2</v>
      </c>
      <c r="S100" s="189" t="s">
        <v>48</v>
      </c>
      <c r="T100" s="189" t="s">
        <v>48</v>
      </c>
      <c r="U100" s="191">
        <v>646000</v>
      </c>
      <c r="V100" s="191">
        <v>646000</v>
      </c>
      <c r="W100" s="191">
        <v>646000</v>
      </c>
      <c r="X100" s="191">
        <v>1292000</v>
      </c>
      <c r="Y100" s="191">
        <v>3230000</v>
      </c>
      <c r="Z100" s="191">
        <v>646000</v>
      </c>
      <c r="AA100" s="192"/>
      <c r="AB100" s="190" t="s">
        <v>53</v>
      </c>
      <c r="AC100" s="192">
        <v>670501</v>
      </c>
      <c r="AD100" s="190" t="s">
        <v>54</v>
      </c>
      <c r="AE100" s="191">
        <v>150000</v>
      </c>
      <c r="AF100" s="191">
        <v>50000</v>
      </c>
      <c r="AG100" s="191">
        <v>100000</v>
      </c>
      <c r="AH100" s="191">
        <v>50000</v>
      </c>
      <c r="AI100" s="191">
        <v>85000</v>
      </c>
      <c r="AJ100" s="191">
        <v>50000</v>
      </c>
      <c r="AK100" s="191">
        <v>60000</v>
      </c>
      <c r="AL100" s="191">
        <v>101000</v>
      </c>
      <c r="AM100" s="191"/>
      <c r="AN100" s="191"/>
      <c r="AO100" s="191"/>
      <c r="AP100" s="191"/>
      <c r="AQ100" s="191"/>
      <c r="AR100" s="193"/>
      <c r="AS100" s="192"/>
      <c r="AT100" s="104" t="s">
        <v>55</v>
      </c>
    </row>
    <row r="101" spans="1:46" ht="45" x14ac:dyDescent="0.25">
      <c r="A101" s="184" t="s">
        <v>801</v>
      </c>
      <c r="B101" s="92" t="s">
        <v>998</v>
      </c>
      <c r="C101" s="185" t="s">
        <v>44</v>
      </c>
      <c r="D101" s="203" t="s">
        <v>122</v>
      </c>
      <c r="E101" s="187" t="s">
        <v>448</v>
      </c>
      <c r="F101" s="188" t="s">
        <v>159</v>
      </c>
      <c r="G101" s="189">
        <v>12</v>
      </c>
      <c r="H101" s="189" t="s">
        <v>47</v>
      </c>
      <c r="I101" s="189">
        <v>2024</v>
      </c>
      <c r="J101" s="189">
        <v>2024</v>
      </c>
      <c r="K101" s="189"/>
      <c r="L101" s="237" t="s">
        <v>48</v>
      </c>
      <c r="M101" s="189"/>
      <c r="N101" s="189" t="s">
        <v>47</v>
      </c>
      <c r="O101" s="190" t="s">
        <v>49</v>
      </c>
      <c r="P101" s="189" t="s">
        <v>77</v>
      </c>
      <c r="Q101" s="189" t="s">
        <v>160</v>
      </c>
      <c r="R101" s="189">
        <v>1</v>
      </c>
      <c r="S101" s="189" t="s">
        <v>48</v>
      </c>
      <c r="T101" s="189" t="s">
        <v>48</v>
      </c>
      <c r="U101" s="191">
        <v>2431630.56</v>
      </c>
      <c r="V101" s="191"/>
      <c r="W101" s="191"/>
      <c r="X101" s="191"/>
      <c r="Y101" s="191">
        <v>2431630.56</v>
      </c>
      <c r="Z101" s="191">
        <v>2431630.56</v>
      </c>
      <c r="AA101" s="192"/>
      <c r="AB101" s="190" t="s">
        <v>53</v>
      </c>
      <c r="AC101" s="192">
        <v>670501</v>
      </c>
      <c r="AD101" s="190" t="s">
        <v>54</v>
      </c>
      <c r="AE101" s="191">
        <v>356972</v>
      </c>
      <c r="AF101" s="191">
        <v>170000</v>
      </c>
      <c r="AG101" s="191">
        <v>579500</v>
      </c>
      <c r="AH101" s="191">
        <v>67570</v>
      </c>
      <c r="AI101" s="191">
        <v>217067.16</v>
      </c>
      <c r="AJ101" s="191">
        <v>130000</v>
      </c>
      <c r="AK101" s="191">
        <v>423082.4</v>
      </c>
      <c r="AL101" s="191">
        <v>487439</v>
      </c>
      <c r="AM101" s="191"/>
      <c r="AN101" s="191"/>
      <c r="AO101" s="191"/>
      <c r="AP101" s="191"/>
      <c r="AQ101" s="191"/>
      <c r="AR101" s="193"/>
      <c r="AS101" s="192"/>
      <c r="AT101" s="104" t="s">
        <v>55</v>
      </c>
    </row>
    <row r="102" spans="1:46" ht="45" x14ac:dyDescent="0.25">
      <c r="A102" s="184" t="s">
        <v>802</v>
      </c>
      <c r="B102" s="92" t="s">
        <v>999</v>
      </c>
      <c r="C102" s="185" t="s">
        <v>44</v>
      </c>
      <c r="D102" s="203" t="s">
        <v>122</v>
      </c>
      <c r="E102" s="187" t="s">
        <v>449</v>
      </c>
      <c r="F102" s="188" t="s">
        <v>162</v>
      </c>
      <c r="G102" s="189">
        <v>36</v>
      </c>
      <c r="H102" s="189" t="s">
        <v>47</v>
      </c>
      <c r="I102" s="189">
        <v>2024</v>
      </c>
      <c r="J102" s="189">
        <v>2024</v>
      </c>
      <c r="K102" s="189"/>
      <c r="L102" s="189" t="s">
        <v>48</v>
      </c>
      <c r="M102" s="189"/>
      <c r="N102" s="189" t="s">
        <v>47</v>
      </c>
      <c r="O102" s="190" t="s">
        <v>49</v>
      </c>
      <c r="P102" s="189" t="s">
        <v>77</v>
      </c>
      <c r="Q102" s="189" t="s">
        <v>160</v>
      </c>
      <c r="R102" s="189">
        <v>2</v>
      </c>
      <c r="S102" s="189" t="s">
        <v>48</v>
      </c>
      <c r="T102" s="189" t="s">
        <v>48</v>
      </c>
      <c r="U102" s="191">
        <v>1940630</v>
      </c>
      <c r="V102" s="191">
        <v>1929750</v>
      </c>
      <c r="W102" s="191">
        <v>2315700</v>
      </c>
      <c r="X102" s="191"/>
      <c r="Y102" s="191">
        <v>6186080</v>
      </c>
      <c r="Z102" s="191">
        <v>1929750</v>
      </c>
      <c r="AA102" s="192"/>
      <c r="AB102" s="190" t="s">
        <v>53</v>
      </c>
      <c r="AC102" s="192">
        <v>670501</v>
      </c>
      <c r="AD102" s="190" t="s">
        <v>54</v>
      </c>
      <c r="AE102" s="191"/>
      <c r="AF102" s="191"/>
      <c r="AG102" s="191"/>
      <c r="AH102" s="191"/>
      <c r="AI102" s="191"/>
      <c r="AJ102" s="191"/>
      <c r="AK102" s="191"/>
      <c r="AL102" s="191">
        <v>1940630</v>
      </c>
      <c r="AM102" s="191"/>
      <c r="AN102" s="191"/>
      <c r="AO102" s="191"/>
      <c r="AP102" s="191"/>
      <c r="AQ102" s="191"/>
      <c r="AR102" s="193"/>
      <c r="AS102" s="192"/>
      <c r="AT102" s="104" t="s">
        <v>55</v>
      </c>
    </row>
    <row r="103" spans="1:46" ht="45" x14ac:dyDescent="0.25">
      <c r="A103" s="184" t="s">
        <v>803</v>
      </c>
      <c r="B103" s="92" t="s">
        <v>1000</v>
      </c>
      <c r="C103" s="185" t="s">
        <v>44</v>
      </c>
      <c r="D103" s="203" t="s">
        <v>122</v>
      </c>
      <c r="E103" s="187" t="s">
        <v>450</v>
      </c>
      <c r="F103" s="188" t="s">
        <v>159</v>
      </c>
      <c r="G103" s="189">
        <v>12</v>
      </c>
      <c r="H103" s="189" t="s">
        <v>47</v>
      </c>
      <c r="I103" s="189">
        <v>2024</v>
      </c>
      <c r="J103" s="189">
        <v>2024</v>
      </c>
      <c r="K103" s="189"/>
      <c r="L103" s="189" t="s">
        <v>48</v>
      </c>
      <c r="M103" s="189"/>
      <c r="N103" s="189" t="s">
        <v>47</v>
      </c>
      <c r="O103" s="190" t="s">
        <v>49</v>
      </c>
      <c r="P103" s="189" t="s">
        <v>77</v>
      </c>
      <c r="Q103" s="189" t="s">
        <v>160</v>
      </c>
      <c r="R103" s="189">
        <v>1</v>
      </c>
      <c r="S103" s="189" t="s">
        <v>48</v>
      </c>
      <c r="T103" s="189" t="s">
        <v>48</v>
      </c>
      <c r="U103" s="191">
        <v>1251868.26</v>
      </c>
      <c r="V103" s="191"/>
      <c r="W103" s="191"/>
      <c r="X103" s="191"/>
      <c r="Y103" s="191">
        <v>1251868.26</v>
      </c>
      <c r="Z103" s="191">
        <v>1251868.26</v>
      </c>
      <c r="AA103" s="192"/>
      <c r="AB103" s="190" t="s">
        <v>53</v>
      </c>
      <c r="AC103" s="192">
        <v>670501</v>
      </c>
      <c r="AD103" s="190" t="s">
        <v>54</v>
      </c>
      <c r="AE103" s="191">
        <v>160000</v>
      </c>
      <c r="AF103" s="191">
        <v>228239.16</v>
      </c>
      <c r="AG103" s="191">
        <v>229660.74</v>
      </c>
      <c r="AH103" s="191">
        <v>128753.84</v>
      </c>
      <c r="AI103" s="191">
        <v>189972.28</v>
      </c>
      <c r="AJ103" s="191">
        <v>146251.28</v>
      </c>
      <c r="AK103" s="191">
        <v>168990.96</v>
      </c>
      <c r="AL103" s="191"/>
      <c r="AM103" s="191"/>
      <c r="AN103" s="191"/>
      <c r="AO103" s="191"/>
      <c r="AP103" s="191"/>
      <c r="AQ103" s="191"/>
      <c r="AR103" s="193"/>
      <c r="AS103" s="192"/>
      <c r="AT103" s="104" t="s">
        <v>55</v>
      </c>
    </row>
    <row r="104" spans="1:46" ht="45" x14ac:dyDescent="0.25">
      <c r="A104" s="238" t="s">
        <v>804</v>
      </c>
      <c r="B104" s="92" t="s">
        <v>1001</v>
      </c>
      <c r="C104" s="185" t="s">
        <v>44</v>
      </c>
      <c r="D104" s="203" t="s">
        <v>122</v>
      </c>
      <c r="E104" s="187" t="s">
        <v>451</v>
      </c>
      <c r="F104" s="188" t="s">
        <v>159</v>
      </c>
      <c r="G104" s="189">
        <v>12</v>
      </c>
      <c r="H104" s="189" t="s">
        <v>47</v>
      </c>
      <c r="I104" s="189">
        <v>2024</v>
      </c>
      <c r="J104" s="189">
        <v>2024</v>
      </c>
      <c r="K104" s="189"/>
      <c r="L104" s="189" t="s">
        <v>48</v>
      </c>
      <c r="M104" s="189"/>
      <c r="N104" s="189" t="s">
        <v>47</v>
      </c>
      <c r="O104" s="190" t="s">
        <v>49</v>
      </c>
      <c r="P104" s="189" t="s">
        <v>77</v>
      </c>
      <c r="Q104" s="189" t="s">
        <v>160</v>
      </c>
      <c r="R104" s="189">
        <v>1</v>
      </c>
      <c r="S104" s="189" t="s">
        <v>48</v>
      </c>
      <c r="T104" s="189" t="s">
        <v>48</v>
      </c>
      <c r="U104" s="191">
        <v>1607821.33</v>
      </c>
      <c r="V104" s="191"/>
      <c r="W104" s="191"/>
      <c r="X104" s="191"/>
      <c r="Y104" s="191">
        <v>1607821.33</v>
      </c>
      <c r="Z104" s="191">
        <v>1607821.33</v>
      </c>
      <c r="AA104" s="192"/>
      <c r="AB104" s="190" t="s">
        <v>53</v>
      </c>
      <c r="AC104" s="192">
        <v>670501</v>
      </c>
      <c r="AD104" s="190" t="s">
        <v>54</v>
      </c>
      <c r="AE104" s="191">
        <v>230000</v>
      </c>
      <c r="AF104" s="191">
        <v>193000</v>
      </c>
      <c r="AG104" s="191">
        <v>160000</v>
      </c>
      <c r="AH104" s="191">
        <v>69631.399999999994</v>
      </c>
      <c r="AI104" s="191">
        <v>255189.93</v>
      </c>
      <c r="AJ104" s="191">
        <v>200000</v>
      </c>
      <c r="AK104" s="191">
        <v>200000</v>
      </c>
      <c r="AL104" s="191">
        <v>300000</v>
      </c>
      <c r="AM104" s="191"/>
      <c r="AN104" s="191"/>
      <c r="AO104" s="191"/>
      <c r="AP104" s="191"/>
      <c r="AQ104" s="191"/>
      <c r="AR104" s="193"/>
      <c r="AS104" s="192"/>
      <c r="AT104" s="104" t="s">
        <v>55</v>
      </c>
    </row>
    <row r="105" spans="1:46" ht="45" x14ac:dyDescent="0.25">
      <c r="A105" s="238" t="s">
        <v>805</v>
      </c>
      <c r="B105" s="92" t="s">
        <v>1002</v>
      </c>
      <c r="C105" s="185" t="s">
        <v>44</v>
      </c>
      <c r="D105" s="203" t="s">
        <v>122</v>
      </c>
      <c r="E105" s="187" t="s">
        <v>452</v>
      </c>
      <c r="F105" s="188" t="s">
        <v>159</v>
      </c>
      <c r="G105" s="189">
        <v>12</v>
      </c>
      <c r="H105" s="189" t="s">
        <v>47</v>
      </c>
      <c r="I105" s="189">
        <v>2024</v>
      </c>
      <c r="J105" s="189">
        <v>2024</v>
      </c>
      <c r="K105" s="189"/>
      <c r="L105" s="189" t="s">
        <v>48</v>
      </c>
      <c r="M105" s="189"/>
      <c r="N105" s="189" t="s">
        <v>47</v>
      </c>
      <c r="O105" s="190" t="s">
        <v>49</v>
      </c>
      <c r="P105" s="189" t="s">
        <v>77</v>
      </c>
      <c r="Q105" s="189" t="s">
        <v>160</v>
      </c>
      <c r="R105" s="189">
        <v>1</v>
      </c>
      <c r="S105" s="189" t="s">
        <v>48</v>
      </c>
      <c r="T105" s="189" t="s">
        <v>48</v>
      </c>
      <c r="U105" s="191">
        <v>1341833.9099999999</v>
      </c>
      <c r="V105" s="191"/>
      <c r="W105" s="191"/>
      <c r="X105" s="191"/>
      <c r="Y105" s="191">
        <v>1341833.9099999999</v>
      </c>
      <c r="Z105" s="191">
        <v>1341833.9099999999</v>
      </c>
      <c r="AA105" s="192"/>
      <c r="AB105" s="190" t="s">
        <v>53</v>
      </c>
      <c r="AC105" s="192">
        <v>670501</v>
      </c>
      <c r="AD105" s="190" t="s">
        <v>54</v>
      </c>
      <c r="AE105" s="191"/>
      <c r="AF105" s="191">
        <v>327395.82</v>
      </c>
      <c r="AG105" s="191">
        <v>266931.94</v>
      </c>
      <c r="AH105" s="191"/>
      <c r="AI105" s="191">
        <v>261626.14</v>
      </c>
      <c r="AJ105" s="191">
        <v>45116.23</v>
      </c>
      <c r="AK105" s="191"/>
      <c r="AL105" s="191">
        <v>440763.78</v>
      </c>
      <c r="AM105" s="191"/>
      <c r="AN105" s="191"/>
      <c r="AO105" s="191"/>
      <c r="AP105" s="191"/>
      <c r="AQ105" s="191"/>
      <c r="AR105" s="193"/>
      <c r="AS105" s="192"/>
      <c r="AT105" s="104" t="s">
        <v>55</v>
      </c>
    </row>
    <row r="106" spans="1:46" ht="45" x14ac:dyDescent="0.25">
      <c r="A106" s="238" t="s">
        <v>806</v>
      </c>
      <c r="B106" s="92" t="s">
        <v>1003</v>
      </c>
      <c r="C106" s="185" t="s">
        <v>44</v>
      </c>
      <c r="D106" s="203" t="s">
        <v>122</v>
      </c>
      <c r="E106" s="187" t="s">
        <v>453</v>
      </c>
      <c r="F106" s="188" t="s">
        <v>454</v>
      </c>
      <c r="G106" s="189">
        <v>48</v>
      </c>
      <c r="H106" s="189" t="s">
        <v>47</v>
      </c>
      <c r="I106" s="189">
        <v>2024</v>
      </c>
      <c r="J106" s="189">
        <v>2024</v>
      </c>
      <c r="K106" s="189"/>
      <c r="L106" s="189" t="s">
        <v>48</v>
      </c>
      <c r="M106" s="189"/>
      <c r="N106" s="189" t="s">
        <v>48</v>
      </c>
      <c r="O106" s="190" t="s">
        <v>49</v>
      </c>
      <c r="P106" s="189" t="s">
        <v>77</v>
      </c>
      <c r="Q106" s="189" t="s">
        <v>178</v>
      </c>
      <c r="R106" s="189">
        <v>2</v>
      </c>
      <c r="S106" s="189" t="s">
        <v>48</v>
      </c>
      <c r="T106" s="189" t="s">
        <v>48</v>
      </c>
      <c r="U106" s="191">
        <v>519552.2</v>
      </c>
      <c r="V106" s="191">
        <v>519552.2</v>
      </c>
      <c r="W106" s="191">
        <v>519552.2</v>
      </c>
      <c r="X106" s="191">
        <v>519552.2</v>
      </c>
      <c r="Y106" s="191">
        <v>2078210</v>
      </c>
      <c r="Z106" s="191">
        <v>519552.2</v>
      </c>
      <c r="AA106" s="192"/>
      <c r="AB106" s="190" t="s">
        <v>53</v>
      </c>
      <c r="AC106" s="192">
        <v>670501</v>
      </c>
      <c r="AD106" s="190" t="s">
        <v>54</v>
      </c>
      <c r="AE106" s="191">
        <v>64944.06</v>
      </c>
      <c r="AF106" s="191">
        <v>64944.06</v>
      </c>
      <c r="AG106" s="191">
        <v>64944.06</v>
      </c>
      <c r="AH106" s="191">
        <v>64944.06</v>
      </c>
      <c r="AI106" s="191">
        <v>64944.06</v>
      </c>
      <c r="AJ106" s="191">
        <v>64944.06</v>
      </c>
      <c r="AK106" s="191">
        <v>64944.06</v>
      </c>
      <c r="AL106" s="191">
        <v>64944.06</v>
      </c>
      <c r="AM106" s="191"/>
      <c r="AN106" s="191"/>
      <c r="AO106" s="191"/>
      <c r="AP106" s="191"/>
      <c r="AQ106" s="191"/>
      <c r="AR106" s="193"/>
      <c r="AS106" s="192"/>
      <c r="AT106" s="104" t="s">
        <v>55</v>
      </c>
    </row>
    <row r="107" spans="1:46" ht="45" x14ac:dyDescent="0.25">
      <c r="A107" s="184" t="s">
        <v>807</v>
      </c>
      <c r="B107" s="92" t="s">
        <v>1005</v>
      </c>
      <c r="C107" s="185" t="s">
        <v>44</v>
      </c>
      <c r="D107" s="203" t="s">
        <v>122</v>
      </c>
      <c r="E107" s="239" t="s">
        <v>455</v>
      </c>
      <c r="F107" s="188" t="s">
        <v>443</v>
      </c>
      <c r="G107" s="189">
        <v>36</v>
      </c>
      <c r="H107" s="189" t="s">
        <v>47</v>
      </c>
      <c r="I107" s="189">
        <v>2024</v>
      </c>
      <c r="J107" s="189">
        <v>2024</v>
      </c>
      <c r="K107" s="189"/>
      <c r="L107" s="189" t="s">
        <v>48</v>
      </c>
      <c r="M107" s="189"/>
      <c r="N107" s="189" t="s">
        <v>48</v>
      </c>
      <c r="O107" s="190" t="s">
        <v>49</v>
      </c>
      <c r="P107" s="189" t="s">
        <v>77</v>
      </c>
      <c r="Q107" s="189" t="s">
        <v>160</v>
      </c>
      <c r="R107" s="189">
        <v>1</v>
      </c>
      <c r="S107" s="189" t="s">
        <v>48</v>
      </c>
      <c r="T107" s="189" t="s">
        <v>48</v>
      </c>
      <c r="U107" s="191">
        <v>3000417.85</v>
      </c>
      <c r="V107" s="191">
        <v>3000417.85</v>
      </c>
      <c r="W107" s="191">
        <v>3000417.85</v>
      </c>
      <c r="X107" s="191">
        <v>6000835.7000000002</v>
      </c>
      <c r="Y107" s="191">
        <v>15002089.25</v>
      </c>
      <c r="Z107" s="191">
        <v>3000417.85</v>
      </c>
      <c r="AA107" s="192"/>
      <c r="AB107" s="190" t="s">
        <v>53</v>
      </c>
      <c r="AC107" s="192">
        <v>670501</v>
      </c>
      <c r="AD107" s="190" t="s">
        <v>54</v>
      </c>
      <c r="AE107" s="191">
        <v>440461.34</v>
      </c>
      <c r="AF107" s="191">
        <v>209729.21</v>
      </c>
      <c r="AG107" s="191">
        <v>715299.62</v>
      </c>
      <c r="AH107" s="191">
        <v>83411.62</v>
      </c>
      <c r="AI107" s="191">
        <v>267637.27</v>
      </c>
      <c r="AJ107" s="191">
        <v>160522.35999999999</v>
      </c>
      <c r="AK107" s="191">
        <v>522072.71</v>
      </c>
      <c r="AL107" s="191">
        <v>601283.74</v>
      </c>
      <c r="AM107" s="191"/>
      <c r="AN107" s="191"/>
      <c r="AO107" s="191"/>
      <c r="AP107" s="191"/>
      <c r="AQ107" s="191"/>
      <c r="AR107" s="193"/>
      <c r="AS107" s="192"/>
      <c r="AT107" s="104" t="s">
        <v>55</v>
      </c>
    </row>
    <row r="108" spans="1:46" ht="45" x14ac:dyDescent="0.25">
      <c r="A108" s="184" t="s">
        <v>808</v>
      </c>
      <c r="B108" s="92" t="s">
        <v>1006</v>
      </c>
      <c r="C108" s="185" t="s">
        <v>44</v>
      </c>
      <c r="D108" s="203" t="s">
        <v>122</v>
      </c>
      <c r="E108" s="240" t="s">
        <v>1203</v>
      </c>
      <c r="F108" s="188" t="s">
        <v>454</v>
      </c>
      <c r="G108" s="189">
        <v>36</v>
      </c>
      <c r="H108" s="189" t="s">
        <v>47</v>
      </c>
      <c r="I108" s="189">
        <v>2024</v>
      </c>
      <c r="J108" s="189">
        <v>2024</v>
      </c>
      <c r="K108" s="189"/>
      <c r="L108" s="189" t="s">
        <v>48</v>
      </c>
      <c r="M108" s="189"/>
      <c r="N108" s="189" t="s">
        <v>48</v>
      </c>
      <c r="O108" s="190" t="s">
        <v>49</v>
      </c>
      <c r="P108" s="189" t="s">
        <v>77</v>
      </c>
      <c r="Q108" s="189" t="s">
        <v>160</v>
      </c>
      <c r="R108" s="189">
        <v>1</v>
      </c>
      <c r="S108" s="189" t="s">
        <v>48</v>
      </c>
      <c r="T108" s="189" t="s">
        <v>48</v>
      </c>
      <c r="U108" s="191">
        <v>604536.67000000004</v>
      </c>
      <c r="V108" s="191">
        <v>604536.67000000004</v>
      </c>
      <c r="W108" s="191">
        <v>604536.67000000004</v>
      </c>
      <c r="X108" s="191"/>
      <c r="Y108" s="191">
        <v>1813610</v>
      </c>
      <c r="Z108" s="191">
        <v>604536.67000000004</v>
      </c>
      <c r="AA108" s="192"/>
      <c r="AB108" s="190" t="s">
        <v>53</v>
      </c>
      <c r="AC108" s="192">
        <v>670501</v>
      </c>
      <c r="AD108" s="190" t="s">
        <v>54</v>
      </c>
      <c r="AE108" s="191">
        <v>75567.08</v>
      </c>
      <c r="AF108" s="191">
        <v>75567.08</v>
      </c>
      <c r="AG108" s="191">
        <v>75567.08</v>
      </c>
      <c r="AH108" s="191"/>
      <c r="AI108" s="191">
        <v>75567.08</v>
      </c>
      <c r="AJ108" s="191">
        <v>75567.08</v>
      </c>
      <c r="AK108" s="191">
        <v>75567.08</v>
      </c>
      <c r="AL108" s="191">
        <v>75567.08</v>
      </c>
      <c r="AM108" s="191"/>
      <c r="AN108" s="191"/>
      <c r="AO108" s="191">
        <v>75567.08</v>
      </c>
      <c r="AP108" s="191"/>
      <c r="AQ108" s="191"/>
      <c r="AR108" s="193" t="s">
        <v>47</v>
      </c>
      <c r="AS108" s="192"/>
      <c r="AT108" s="104" t="s">
        <v>55</v>
      </c>
    </row>
    <row r="109" spans="1:46" ht="45" x14ac:dyDescent="0.25">
      <c r="A109" s="184" t="s">
        <v>809</v>
      </c>
      <c r="B109" s="92" t="s">
        <v>1007</v>
      </c>
      <c r="C109" s="185" t="s">
        <v>44</v>
      </c>
      <c r="D109" s="203" t="s">
        <v>122</v>
      </c>
      <c r="E109" s="187" t="s">
        <v>456</v>
      </c>
      <c r="F109" s="188" t="s">
        <v>443</v>
      </c>
      <c r="G109" s="189">
        <v>36</v>
      </c>
      <c r="H109" s="189" t="s">
        <v>47</v>
      </c>
      <c r="I109" s="189">
        <v>2024</v>
      </c>
      <c r="J109" s="189">
        <v>2024</v>
      </c>
      <c r="K109" s="189"/>
      <c r="L109" s="189" t="s">
        <v>48</v>
      </c>
      <c r="M109" s="189"/>
      <c r="N109" s="189" t="s">
        <v>48</v>
      </c>
      <c r="O109" s="190" t="s">
        <v>49</v>
      </c>
      <c r="P109" s="189" t="s">
        <v>77</v>
      </c>
      <c r="Q109" s="189" t="s">
        <v>160</v>
      </c>
      <c r="R109" s="189">
        <v>1</v>
      </c>
      <c r="S109" s="189" t="s">
        <v>48</v>
      </c>
      <c r="T109" s="189" t="s">
        <v>48</v>
      </c>
      <c r="U109" s="191">
        <v>3128225.67</v>
      </c>
      <c r="V109" s="191">
        <v>3128225.67</v>
      </c>
      <c r="W109" s="191">
        <v>3128225.67</v>
      </c>
      <c r="X109" s="191">
        <v>6256451.3499999996</v>
      </c>
      <c r="Y109" s="191">
        <v>15641128.369999999</v>
      </c>
      <c r="Z109" s="191">
        <v>3128225.67</v>
      </c>
      <c r="AA109" s="192"/>
      <c r="AB109" s="190" t="s">
        <v>53</v>
      </c>
      <c r="AC109" s="192">
        <v>670501</v>
      </c>
      <c r="AD109" s="190" t="s">
        <v>54</v>
      </c>
      <c r="AE109" s="191">
        <v>391028.21</v>
      </c>
      <c r="AF109" s="191">
        <v>391028.21</v>
      </c>
      <c r="AG109" s="191">
        <v>391028.21</v>
      </c>
      <c r="AH109" s="191">
        <v>391028.21</v>
      </c>
      <c r="AI109" s="191">
        <v>391028.21</v>
      </c>
      <c r="AJ109" s="191">
        <v>391028.21</v>
      </c>
      <c r="AK109" s="191">
        <v>391028.21</v>
      </c>
      <c r="AL109" s="191">
        <v>391028.21</v>
      </c>
      <c r="AM109" s="191"/>
      <c r="AN109" s="191"/>
      <c r="AO109" s="191"/>
      <c r="AP109" s="191"/>
      <c r="AQ109" s="191"/>
      <c r="AR109" s="193"/>
      <c r="AS109" s="192"/>
      <c r="AT109" s="104" t="s">
        <v>55</v>
      </c>
    </row>
    <row r="110" spans="1:46" ht="45" x14ac:dyDescent="0.25">
      <c r="A110" s="184" t="s">
        <v>810</v>
      </c>
      <c r="B110" s="92" t="s">
        <v>1008</v>
      </c>
      <c r="C110" s="185" t="s">
        <v>44</v>
      </c>
      <c r="D110" s="203" t="s">
        <v>122</v>
      </c>
      <c r="E110" s="187" t="s">
        <v>457</v>
      </c>
      <c r="F110" s="188" t="s">
        <v>188</v>
      </c>
      <c r="G110" s="189">
        <v>60</v>
      </c>
      <c r="H110" s="189" t="s">
        <v>47</v>
      </c>
      <c r="I110" s="189">
        <v>2024</v>
      </c>
      <c r="J110" s="189">
        <v>2024</v>
      </c>
      <c r="K110" s="189"/>
      <c r="L110" s="189" t="s">
        <v>48</v>
      </c>
      <c r="M110" s="189"/>
      <c r="N110" s="189" t="s">
        <v>47</v>
      </c>
      <c r="O110" s="190" t="s">
        <v>49</v>
      </c>
      <c r="P110" s="189" t="s">
        <v>77</v>
      </c>
      <c r="Q110" s="241" t="s">
        <v>160</v>
      </c>
      <c r="R110" s="189">
        <v>2</v>
      </c>
      <c r="S110" s="189" t="s">
        <v>48</v>
      </c>
      <c r="T110" s="189" t="s">
        <v>48</v>
      </c>
      <c r="U110" s="191">
        <v>1849419.8</v>
      </c>
      <c r="V110" s="191">
        <v>1849419.8</v>
      </c>
      <c r="W110" s="191">
        <v>1849419.8</v>
      </c>
      <c r="X110" s="191">
        <v>3698839.61</v>
      </c>
      <c r="Y110" s="191">
        <v>9247099.0199999996</v>
      </c>
      <c r="Z110" s="191">
        <v>1849419.8</v>
      </c>
      <c r="AA110" s="192"/>
      <c r="AB110" s="190" t="s">
        <v>53</v>
      </c>
      <c r="AC110" s="192">
        <v>670501</v>
      </c>
      <c r="AD110" s="190" t="s">
        <v>54</v>
      </c>
      <c r="AE110" s="191"/>
      <c r="AF110" s="191"/>
      <c r="AG110" s="191"/>
      <c r="AH110" s="191"/>
      <c r="AI110" s="191"/>
      <c r="AJ110" s="191"/>
      <c r="AK110" s="191"/>
      <c r="AL110" s="191">
        <v>1849419.8</v>
      </c>
      <c r="AM110" s="191"/>
      <c r="AN110" s="191"/>
      <c r="AO110" s="191"/>
      <c r="AP110" s="191"/>
      <c r="AQ110" s="191"/>
      <c r="AR110" s="193"/>
      <c r="AS110" s="192"/>
      <c r="AT110" s="104" t="s">
        <v>55</v>
      </c>
    </row>
    <row r="111" spans="1:46" ht="45" x14ac:dyDescent="0.25">
      <c r="A111" s="184" t="s">
        <v>811</v>
      </c>
      <c r="B111" s="92" t="s">
        <v>1009</v>
      </c>
      <c r="C111" s="185" t="s">
        <v>44</v>
      </c>
      <c r="D111" s="203" t="s">
        <v>122</v>
      </c>
      <c r="E111" s="239" t="s">
        <v>458</v>
      </c>
      <c r="F111" s="188" t="s">
        <v>188</v>
      </c>
      <c r="G111" s="189">
        <v>36</v>
      </c>
      <c r="H111" s="189" t="s">
        <v>48</v>
      </c>
      <c r="I111" s="189">
        <v>2024</v>
      </c>
      <c r="J111" s="189">
        <v>2024</v>
      </c>
      <c r="K111" s="189"/>
      <c r="L111" s="189" t="s">
        <v>48</v>
      </c>
      <c r="M111" s="189"/>
      <c r="N111" s="189" t="s">
        <v>47</v>
      </c>
      <c r="O111" s="190" t="s">
        <v>49</v>
      </c>
      <c r="P111" s="189" t="s">
        <v>77</v>
      </c>
      <c r="Q111" s="189" t="s">
        <v>160</v>
      </c>
      <c r="R111" s="189">
        <v>1</v>
      </c>
      <c r="S111" s="189" t="s">
        <v>47</v>
      </c>
      <c r="T111" s="189" t="s">
        <v>48</v>
      </c>
      <c r="U111" s="191">
        <v>1287159.1399999999</v>
      </c>
      <c r="V111" s="191">
        <v>1287159.1399999999</v>
      </c>
      <c r="W111" s="191">
        <v>1287159.1399999999</v>
      </c>
      <c r="X111" s="191">
        <v>2574318.29</v>
      </c>
      <c r="Y111" s="191">
        <v>6435795.7199999997</v>
      </c>
      <c r="Z111" s="191">
        <v>1287159.1399999999</v>
      </c>
      <c r="AA111" s="192"/>
      <c r="AB111" s="190" t="s">
        <v>53</v>
      </c>
      <c r="AC111" s="192">
        <v>670501</v>
      </c>
      <c r="AD111" s="190" t="s">
        <v>54</v>
      </c>
      <c r="AE111" s="191">
        <v>245237.92</v>
      </c>
      <c r="AF111" s="191">
        <v>150997.76999999999</v>
      </c>
      <c r="AG111" s="191">
        <v>192198.06</v>
      </c>
      <c r="AH111" s="191">
        <v>60513.73</v>
      </c>
      <c r="AI111" s="191">
        <v>342337.73</v>
      </c>
      <c r="AJ111" s="191">
        <v>117296.02</v>
      </c>
      <c r="AK111" s="191">
        <v>108424.88</v>
      </c>
      <c r="AL111" s="191">
        <v>70153.03</v>
      </c>
      <c r="AM111" s="191"/>
      <c r="AN111" s="191"/>
      <c r="AO111" s="191"/>
      <c r="AP111" s="191"/>
      <c r="AQ111" s="191"/>
      <c r="AR111" s="193"/>
      <c r="AS111" s="192"/>
      <c r="AT111" s="104" t="s">
        <v>55</v>
      </c>
    </row>
    <row r="112" spans="1:46" ht="45" x14ac:dyDescent="0.25">
      <c r="A112" s="242" t="s">
        <v>812</v>
      </c>
      <c r="B112" s="92" t="s">
        <v>1010</v>
      </c>
      <c r="C112" s="185" t="s">
        <v>44</v>
      </c>
      <c r="D112" s="203" t="s">
        <v>122</v>
      </c>
      <c r="E112" s="187" t="s">
        <v>459</v>
      </c>
      <c r="F112" s="188" t="s">
        <v>443</v>
      </c>
      <c r="G112" s="189">
        <v>36</v>
      </c>
      <c r="H112" s="189" t="s">
        <v>47</v>
      </c>
      <c r="I112" s="189">
        <v>2024</v>
      </c>
      <c r="J112" s="189">
        <v>2024</v>
      </c>
      <c r="K112" s="189"/>
      <c r="L112" s="189" t="s">
        <v>48</v>
      </c>
      <c r="M112" s="189"/>
      <c r="N112" s="189" t="s">
        <v>48</v>
      </c>
      <c r="O112" s="190" t="s">
        <v>49</v>
      </c>
      <c r="P112" s="189" t="s">
        <v>77</v>
      </c>
      <c r="Q112" s="189" t="s">
        <v>160</v>
      </c>
      <c r="R112" s="189">
        <v>1</v>
      </c>
      <c r="S112" s="189" t="s">
        <v>48</v>
      </c>
      <c r="T112" s="189" t="s">
        <v>48</v>
      </c>
      <c r="U112" s="191">
        <v>1992363.85</v>
      </c>
      <c r="V112" s="191">
        <v>1992363.85</v>
      </c>
      <c r="W112" s="191">
        <v>1992363.85</v>
      </c>
      <c r="X112" s="191">
        <v>3984727.7</v>
      </c>
      <c r="Y112" s="191">
        <v>9961819.2400000002</v>
      </c>
      <c r="Z112" s="191">
        <v>1992363.85</v>
      </c>
      <c r="AA112" s="192"/>
      <c r="AB112" s="190" t="s">
        <v>53</v>
      </c>
      <c r="AC112" s="192">
        <v>670501</v>
      </c>
      <c r="AD112" s="190" t="s">
        <v>54</v>
      </c>
      <c r="AE112" s="191">
        <v>362247.97</v>
      </c>
      <c r="AF112" s="191">
        <v>340939.27</v>
      </c>
      <c r="AG112" s="191">
        <v>340939.27</v>
      </c>
      <c r="AH112" s="191">
        <v>95889.17</v>
      </c>
      <c r="AI112" s="191">
        <v>340939.27</v>
      </c>
      <c r="AJ112" s="191">
        <v>213087.04</v>
      </c>
      <c r="AK112" s="191">
        <v>298321.86</v>
      </c>
      <c r="AL112" s="191"/>
      <c r="AM112" s="191"/>
      <c r="AN112" s="191"/>
      <c r="AO112" s="191"/>
      <c r="AP112" s="191"/>
      <c r="AQ112" s="191"/>
      <c r="AR112" s="193"/>
      <c r="AS112" s="192"/>
      <c r="AT112" s="104" t="s">
        <v>55</v>
      </c>
    </row>
    <row r="113" spans="1:46" ht="45" x14ac:dyDescent="0.25">
      <c r="A113" s="242" t="s">
        <v>813</v>
      </c>
      <c r="B113" s="92" t="s">
        <v>1011</v>
      </c>
      <c r="C113" s="185" t="s">
        <v>44</v>
      </c>
      <c r="D113" s="203" t="s">
        <v>122</v>
      </c>
      <c r="E113" s="187" t="s">
        <v>460</v>
      </c>
      <c r="F113" s="188" t="s">
        <v>443</v>
      </c>
      <c r="G113" s="189">
        <v>36</v>
      </c>
      <c r="H113" s="189" t="s">
        <v>47</v>
      </c>
      <c r="I113" s="189">
        <v>2024</v>
      </c>
      <c r="J113" s="189">
        <v>2024</v>
      </c>
      <c r="K113" s="189"/>
      <c r="L113" s="189" t="s">
        <v>48</v>
      </c>
      <c r="M113" s="189"/>
      <c r="N113" s="189" t="s">
        <v>48</v>
      </c>
      <c r="O113" s="190" t="s">
        <v>49</v>
      </c>
      <c r="P113" s="189" t="s">
        <v>77</v>
      </c>
      <c r="Q113" s="189" t="s">
        <v>160</v>
      </c>
      <c r="R113" s="189">
        <v>1</v>
      </c>
      <c r="S113" s="189" t="s">
        <v>48</v>
      </c>
      <c r="T113" s="189" t="s">
        <v>48</v>
      </c>
      <c r="U113" s="191">
        <v>1531944.69</v>
      </c>
      <c r="V113" s="191">
        <v>1531944.69</v>
      </c>
      <c r="W113" s="191">
        <v>1531944.69</v>
      </c>
      <c r="X113" s="191">
        <v>3063889.38</v>
      </c>
      <c r="Y113" s="191">
        <v>7659723.4500000002</v>
      </c>
      <c r="Z113" s="191">
        <v>1531944.69</v>
      </c>
      <c r="AA113" s="192"/>
      <c r="AB113" s="190" t="s">
        <v>53</v>
      </c>
      <c r="AC113" s="192">
        <v>670501</v>
      </c>
      <c r="AD113" s="190" t="s">
        <v>54</v>
      </c>
      <c r="AE113" s="191"/>
      <c r="AF113" s="191">
        <v>337027.83</v>
      </c>
      <c r="AG113" s="191">
        <v>245111.15</v>
      </c>
      <c r="AH113" s="191"/>
      <c r="AI113" s="191">
        <v>245111.15</v>
      </c>
      <c r="AJ113" s="191">
        <v>245111.15</v>
      </c>
      <c r="AK113" s="191"/>
      <c r="AL113" s="191">
        <v>459583.41</v>
      </c>
      <c r="AM113" s="191"/>
      <c r="AN113" s="191"/>
      <c r="AO113" s="191"/>
      <c r="AP113" s="191"/>
      <c r="AQ113" s="191"/>
      <c r="AR113" s="193"/>
      <c r="AS113" s="192"/>
      <c r="AT113" s="104" t="s">
        <v>55</v>
      </c>
    </row>
    <row r="114" spans="1:46" ht="240" x14ac:dyDescent="0.25">
      <c r="A114" s="184" t="s">
        <v>814</v>
      </c>
      <c r="B114" s="92" t="s">
        <v>1012</v>
      </c>
      <c r="C114" s="185" t="s">
        <v>44</v>
      </c>
      <c r="D114" s="203" t="s">
        <v>122</v>
      </c>
      <c r="E114" s="187" t="s">
        <v>461</v>
      </c>
      <c r="F114" s="188" t="s">
        <v>66</v>
      </c>
      <c r="G114" s="189">
        <v>36</v>
      </c>
      <c r="H114" s="189" t="s">
        <v>47</v>
      </c>
      <c r="I114" s="189">
        <v>2024</v>
      </c>
      <c r="J114" s="189">
        <v>2024</v>
      </c>
      <c r="K114" s="189"/>
      <c r="L114" s="189" t="s">
        <v>48</v>
      </c>
      <c r="M114" s="189"/>
      <c r="N114" s="189" t="s">
        <v>48</v>
      </c>
      <c r="O114" s="190" t="s">
        <v>49</v>
      </c>
      <c r="P114" s="189" t="s">
        <v>50</v>
      </c>
      <c r="Q114" s="189" t="s">
        <v>462</v>
      </c>
      <c r="R114" s="189">
        <v>1</v>
      </c>
      <c r="S114" s="189" t="s">
        <v>48</v>
      </c>
      <c r="T114" s="189" t="s">
        <v>47</v>
      </c>
      <c r="U114" s="191"/>
      <c r="V114" s="191">
        <v>24162223.780000001</v>
      </c>
      <c r="W114" s="191">
        <v>24162223.780000001</v>
      </c>
      <c r="X114" s="191">
        <v>96648895.129999995</v>
      </c>
      <c r="Y114" s="191">
        <v>144973342.69999999</v>
      </c>
      <c r="Z114" s="191">
        <v>24162223.780000001</v>
      </c>
      <c r="AA114" s="192"/>
      <c r="AB114" s="190" t="s">
        <v>53</v>
      </c>
      <c r="AC114" s="192">
        <v>670501</v>
      </c>
      <c r="AD114" s="190" t="s">
        <v>54</v>
      </c>
      <c r="AE114" s="191">
        <v>2751180.29</v>
      </c>
      <c r="AF114" s="191">
        <v>2256737.5299999998</v>
      </c>
      <c r="AG114" s="191">
        <v>5853690.6900000004</v>
      </c>
      <c r="AH114" s="191">
        <v>977879.83</v>
      </c>
      <c r="AI114" s="191">
        <v>1416441.23</v>
      </c>
      <c r="AJ114" s="191">
        <v>820618.31</v>
      </c>
      <c r="AK114" s="191">
        <v>1998286.96</v>
      </c>
      <c r="AL114" s="191">
        <v>4341024.1900000004</v>
      </c>
      <c r="AM114" s="191"/>
      <c r="AN114" s="191">
        <v>1705916.59</v>
      </c>
      <c r="AO114" s="191">
        <v>542049.9</v>
      </c>
      <c r="AP114" s="191">
        <v>1498398.27</v>
      </c>
      <c r="AQ114" s="191"/>
      <c r="AR114" s="193"/>
      <c r="AS114" s="190" t="s">
        <v>463</v>
      </c>
      <c r="AT114" s="104" t="s">
        <v>55</v>
      </c>
    </row>
    <row r="115" spans="1:46" ht="45" x14ac:dyDescent="0.25">
      <c r="A115" s="184" t="s">
        <v>815</v>
      </c>
      <c r="B115" s="92" t="s">
        <v>1013</v>
      </c>
      <c r="C115" s="185" t="s">
        <v>44</v>
      </c>
      <c r="D115" s="203" t="s">
        <v>122</v>
      </c>
      <c r="E115" s="187" t="s">
        <v>464</v>
      </c>
      <c r="F115" s="188" t="s">
        <v>465</v>
      </c>
      <c r="G115" s="189">
        <v>48</v>
      </c>
      <c r="H115" s="189" t="s">
        <v>48</v>
      </c>
      <c r="I115" s="189">
        <v>2024</v>
      </c>
      <c r="J115" s="189">
        <v>2024</v>
      </c>
      <c r="K115" s="189"/>
      <c r="L115" s="189" t="s">
        <v>48</v>
      </c>
      <c r="M115" s="189"/>
      <c r="N115" s="189" t="s">
        <v>48</v>
      </c>
      <c r="O115" s="190" t="s">
        <v>49</v>
      </c>
      <c r="P115" s="189" t="s">
        <v>50</v>
      </c>
      <c r="Q115" s="189" t="s">
        <v>466</v>
      </c>
      <c r="R115" s="189">
        <v>1</v>
      </c>
      <c r="S115" s="189" t="s">
        <v>48</v>
      </c>
      <c r="T115" s="189" t="s">
        <v>48</v>
      </c>
      <c r="U115" s="191">
        <v>604768.34</v>
      </c>
      <c r="V115" s="191">
        <v>1209536.69</v>
      </c>
      <c r="W115" s="191">
        <v>1209536.69</v>
      </c>
      <c r="X115" s="191">
        <v>1814305.03</v>
      </c>
      <c r="Y115" s="191">
        <v>4838146.74</v>
      </c>
      <c r="Z115" s="191">
        <v>1209536.69</v>
      </c>
      <c r="AA115" s="192"/>
      <c r="AB115" s="190" t="s">
        <v>53</v>
      </c>
      <c r="AC115" s="192">
        <v>670501</v>
      </c>
      <c r="AD115" s="190" t="s">
        <v>54</v>
      </c>
      <c r="AE115" s="191">
        <v>1209536.69</v>
      </c>
      <c r="AF115" s="191"/>
      <c r="AG115" s="191"/>
      <c r="AH115" s="191"/>
      <c r="AI115" s="191"/>
      <c r="AJ115" s="191"/>
      <c r="AK115" s="191"/>
      <c r="AL115" s="191"/>
      <c r="AM115" s="191"/>
      <c r="AN115" s="191"/>
      <c r="AO115" s="191"/>
      <c r="AP115" s="191"/>
      <c r="AQ115" s="191"/>
      <c r="AR115" s="193"/>
      <c r="AS115" s="192"/>
      <c r="AT115" s="104" t="s">
        <v>55</v>
      </c>
    </row>
    <row r="116" spans="1:46" ht="45" x14ac:dyDescent="0.25">
      <c r="A116" s="184" t="s">
        <v>816</v>
      </c>
      <c r="B116" s="92" t="s">
        <v>1014</v>
      </c>
      <c r="C116" s="185" t="s">
        <v>44</v>
      </c>
      <c r="D116" s="203" t="s">
        <v>122</v>
      </c>
      <c r="E116" s="187" t="s">
        <v>467</v>
      </c>
      <c r="F116" s="188" t="s">
        <v>465</v>
      </c>
      <c r="G116" s="189">
        <v>36</v>
      </c>
      <c r="H116" s="189" t="s">
        <v>48</v>
      </c>
      <c r="I116" s="189">
        <v>2024</v>
      </c>
      <c r="J116" s="189">
        <v>2025</v>
      </c>
      <c r="K116" s="189"/>
      <c r="L116" s="189" t="s">
        <v>48</v>
      </c>
      <c r="M116" s="189"/>
      <c r="N116" s="189" t="s">
        <v>48</v>
      </c>
      <c r="O116" s="190" t="s">
        <v>49</v>
      </c>
      <c r="P116" s="189" t="s">
        <v>77</v>
      </c>
      <c r="Q116" s="189" t="s">
        <v>468</v>
      </c>
      <c r="R116" s="189">
        <v>3</v>
      </c>
      <c r="S116" s="189" t="s">
        <v>47</v>
      </c>
      <c r="T116" s="189" t="s">
        <v>47</v>
      </c>
      <c r="U116" s="191"/>
      <c r="V116" s="191">
        <v>6184688.5</v>
      </c>
      <c r="W116" s="191">
        <v>6184688.5</v>
      </c>
      <c r="X116" s="191">
        <v>6184688.5</v>
      </c>
      <c r="Y116" s="191">
        <v>18554065.5</v>
      </c>
      <c r="Z116" s="191">
        <v>6184688.5</v>
      </c>
      <c r="AA116" s="192"/>
      <c r="AB116" s="190" t="s">
        <v>53</v>
      </c>
      <c r="AC116" s="192">
        <v>670501</v>
      </c>
      <c r="AD116" s="190" t="s">
        <v>54</v>
      </c>
      <c r="AE116" s="191">
        <v>1027574.6</v>
      </c>
      <c r="AF116" s="191">
        <v>644639.24</v>
      </c>
      <c r="AG116" s="191">
        <v>644639.24</v>
      </c>
      <c r="AH116" s="191">
        <v>225623.73</v>
      </c>
      <c r="AI116" s="191">
        <v>644639.24</v>
      </c>
      <c r="AJ116" s="191">
        <v>386783.54</v>
      </c>
      <c r="AK116" s="191">
        <v>483479.43</v>
      </c>
      <c r="AL116" s="191">
        <v>2127309.4900000002</v>
      </c>
      <c r="AM116" s="191"/>
      <c r="AN116" s="191"/>
      <c r="AO116" s="191"/>
      <c r="AP116" s="191"/>
      <c r="AQ116" s="191"/>
      <c r="AR116" s="193"/>
      <c r="AS116" s="192"/>
      <c r="AT116" s="104" t="s">
        <v>55</v>
      </c>
    </row>
    <row r="117" spans="1:46" ht="45" x14ac:dyDescent="0.25">
      <c r="A117" s="184" t="s">
        <v>817</v>
      </c>
      <c r="B117" s="92" t="s">
        <v>1015</v>
      </c>
      <c r="C117" s="185" t="s">
        <v>44</v>
      </c>
      <c r="D117" s="203" t="s">
        <v>122</v>
      </c>
      <c r="E117" s="187" t="s">
        <v>469</v>
      </c>
      <c r="F117" s="188" t="s">
        <v>465</v>
      </c>
      <c r="G117" s="189">
        <v>60</v>
      </c>
      <c r="H117" s="189" t="s">
        <v>48</v>
      </c>
      <c r="I117" s="189">
        <v>2024</v>
      </c>
      <c r="J117" s="189">
        <v>2025</v>
      </c>
      <c r="K117" s="189"/>
      <c r="L117" s="189" t="s">
        <v>48</v>
      </c>
      <c r="M117" s="189"/>
      <c r="N117" s="189" t="s">
        <v>48</v>
      </c>
      <c r="O117" s="190" t="s">
        <v>49</v>
      </c>
      <c r="P117" s="189" t="s">
        <v>50</v>
      </c>
      <c r="Q117" s="189" t="s">
        <v>470</v>
      </c>
      <c r="R117" s="189">
        <v>2</v>
      </c>
      <c r="S117" s="189" t="s">
        <v>48</v>
      </c>
      <c r="T117" s="189" t="s">
        <v>48</v>
      </c>
      <c r="U117" s="191"/>
      <c r="V117" s="191">
        <v>1665965</v>
      </c>
      <c r="W117" s="191">
        <v>1665965</v>
      </c>
      <c r="X117" s="191">
        <v>4997895</v>
      </c>
      <c r="Y117" s="191">
        <v>8329825</v>
      </c>
      <c r="Z117" s="191">
        <v>1665965</v>
      </c>
      <c r="AA117" s="192"/>
      <c r="AB117" s="190" t="s">
        <v>53</v>
      </c>
      <c r="AC117" s="192">
        <v>670501</v>
      </c>
      <c r="AD117" s="190" t="s">
        <v>54</v>
      </c>
      <c r="AE117" s="191"/>
      <c r="AF117" s="191">
        <v>1665965</v>
      </c>
      <c r="AG117" s="191"/>
      <c r="AH117" s="191"/>
      <c r="AI117" s="191"/>
      <c r="AJ117" s="191"/>
      <c r="AK117" s="191"/>
      <c r="AL117" s="191"/>
      <c r="AM117" s="191"/>
      <c r="AN117" s="191"/>
      <c r="AO117" s="191"/>
      <c r="AP117" s="191"/>
      <c r="AQ117" s="191"/>
      <c r="AR117" s="193"/>
      <c r="AS117" s="192"/>
      <c r="AT117" s="104" t="s">
        <v>55</v>
      </c>
    </row>
    <row r="118" spans="1:46" ht="45" x14ac:dyDescent="0.25">
      <c r="A118" s="184" t="s">
        <v>818</v>
      </c>
      <c r="B118" s="92" t="s">
        <v>1016</v>
      </c>
      <c r="C118" s="185" t="s">
        <v>44</v>
      </c>
      <c r="D118" s="203" t="s">
        <v>122</v>
      </c>
      <c r="E118" s="187" t="s">
        <v>471</v>
      </c>
      <c r="F118" s="188" t="s">
        <v>465</v>
      </c>
      <c r="G118" s="189">
        <v>60</v>
      </c>
      <c r="H118" s="189" t="s">
        <v>47</v>
      </c>
      <c r="I118" s="189">
        <v>2024</v>
      </c>
      <c r="J118" s="189">
        <v>2024</v>
      </c>
      <c r="K118" s="189"/>
      <c r="L118" s="189" t="s">
        <v>48</v>
      </c>
      <c r="M118" s="189"/>
      <c r="N118" s="189" t="s">
        <v>48</v>
      </c>
      <c r="O118" s="190" t="s">
        <v>49</v>
      </c>
      <c r="P118" s="189" t="s">
        <v>50</v>
      </c>
      <c r="Q118" s="189" t="s">
        <v>470</v>
      </c>
      <c r="R118" s="189">
        <v>1</v>
      </c>
      <c r="S118" s="189" t="s">
        <v>48</v>
      </c>
      <c r="T118" s="189" t="s">
        <v>48</v>
      </c>
      <c r="U118" s="191"/>
      <c r="V118" s="191">
        <v>483953.11</v>
      </c>
      <c r="W118" s="191">
        <v>483953.11</v>
      </c>
      <c r="X118" s="191">
        <v>1451859.35</v>
      </c>
      <c r="Y118" s="191">
        <v>2419765.5699999998</v>
      </c>
      <c r="Z118" s="191">
        <v>483953.11</v>
      </c>
      <c r="AA118" s="192"/>
      <c r="AB118" s="190" t="s">
        <v>53</v>
      </c>
      <c r="AC118" s="192">
        <v>670501</v>
      </c>
      <c r="AD118" s="190" t="s">
        <v>54</v>
      </c>
      <c r="AE118" s="191"/>
      <c r="AF118" s="191"/>
      <c r="AG118" s="191"/>
      <c r="AH118" s="191"/>
      <c r="AI118" s="191"/>
      <c r="AJ118" s="191"/>
      <c r="AK118" s="191"/>
      <c r="AL118" s="191">
        <v>483953.11</v>
      </c>
      <c r="AM118" s="191"/>
      <c r="AN118" s="191"/>
      <c r="AO118" s="191"/>
      <c r="AP118" s="191"/>
      <c r="AQ118" s="191"/>
      <c r="AR118" s="193"/>
      <c r="AS118" s="189" t="s">
        <v>47</v>
      </c>
      <c r="AT118" s="104" t="s">
        <v>55</v>
      </c>
    </row>
    <row r="119" spans="1:46" ht="45" x14ac:dyDescent="0.25">
      <c r="A119" s="242" t="s">
        <v>819</v>
      </c>
      <c r="B119" s="92" t="s">
        <v>1017</v>
      </c>
      <c r="C119" s="185" t="s">
        <v>44</v>
      </c>
      <c r="D119" s="203" t="s">
        <v>122</v>
      </c>
      <c r="E119" s="187" t="s">
        <v>472</v>
      </c>
      <c r="F119" s="188" t="s">
        <v>465</v>
      </c>
      <c r="G119" s="189">
        <v>60</v>
      </c>
      <c r="H119" s="189" t="s">
        <v>47</v>
      </c>
      <c r="I119" s="189">
        <v>2024</v>
      </c>
      <c r="J119" s="189">
        <v>2025</v>
      </c>
      <c r="K119" s="189"/>
      <c r="L119" s="189" t="s">
        <v>48</v>
      </c>
      <c r="M119" s="189"/>
      <c r="N119" s="189" t="s">
        <v>48</v>
      </c>
      <c r="O119" s="190" t="s">
        <v>49</v>
      </c>
      <c r="P119" s="189" t="s">
        <v>50</v>
      </c>
      <c r="Q119" s="189" t="s">
        <v>470</v>
      </c>
      <c r="R119" s="189">
        <v>2</v>
      </c>
      <c r="S119" s="189" t="s">
        <v>48</v>
      </c>
      <c r="T119" s="189" t="s">
        <v>48</v>
      </c>
      <c r="U119" s="191"/>
      <c r="V119" s="191">
        <v>1250728.8500000001</v>
      </c>
      <c r="W119" s="191">
        <v>1250728.8500000001</v>
      </c>
      <c r="X119" s="191">
        <v>3752186.55</v>
      </c>
      <c r="Y119" s="191">
        <v>6253644.25</v>
      </c>
      <c r="Z119" s="191">
        <v>1250728.8500000001</v>
      </c>
      <c r="AA119" s="192"/>
      <c r="AB119" s="190" t="s">
        <v>53</v>
      </c>
      <c r="AC119" s="192">
        <v>670501</v>
      </c>
      <c r="AD119" s="190" t="s">
        <v>54</v>
      </c>
      <c r="AE119" s="191"/>
      <c r="AF119" s="191"/>
      <c r="AG119" s="191"/>
      <c r="AH119" s="191"/>
      <c r="AI119" s="191"/>
      <c r="AJ119" s="191">
        <v>1250728.8500000001</v>
      </c>
      <c r="AK119" s="191"/>
      <c r="AL119" s="191"/>
      <c r="AM119" s="191"/>
      <c r="AN119" s="191"/>
      <c r="AO119" s="191"/>
      <c r="AP119" s="191"/>
      <c r="AQ119" s="191"/>
      <c r="AR119" s="193"/>
      <c r="AS119" s="192"/>
      <c r="AT119" s="104" t="s">
        <v>55</v>
      </c>
    </row>
    <row r="120" spans="1:46" ht="45" x14ac:dyDescent="0.25">
      <c r="A120" s="184" t="s">
        <v>820</v>
      </c>
      <c r="B120" s="92" t="s">
        <v>1018</v>
      </c>
      <c r="C120" s="185" t="s">
        <v>44</v>
      </c>
      <c r="D120" s="203" t="s">
        <v>122</v>
      </c>
      <c r="E120" s="187" t="s">
        <v>473</v>
      </c>
      <c r="F120" s="188" t="s">
        <v>465</v>
      </c>
      <c r="G120" s="189">
        <v>60</v>
      </c>
      <c r="H120" s="189" t="s">
        <v>47</v>
      </c>
      <c r="I120" s="189">
        <v>2024</v>
      </c>
      <c r="J120" s="189">
        <v>2025</v>
      </c>
      <c r="K120" s="189"/>
      <c r="L120" s="189" t="s">
        <v>48</v>
      </c>
      <c r="M120" s="189"/>
      <c r="N120" s="189" t="s">
        <v>48</v>
      </c>
      <c r="O120" s="190" t="s">
        <v>49</v>
      </c>
      <c r="P120" s="189" t="s">
        <v>50</v>
      </c>
      <c r="Q120" s="189" t="s">
        <v>470</v>
      </c>
      <c r="R120" s="189">
        <v>2</v>
      </c>
      <c r="S120" s="189" t="s">
        <v>48</v>
      </c>
      <c r="T120" s="189" t="s">
        <v>48</v>
      </c>
      <c r="U120" s="191"/>
      <c r="V120" s="191">
        <v>1438025.92</v>
      </c>
      <c r="W120" s="191">
        <v>1438025.92</v>
      </c>
      <c r="X120" s="191">
        <v>4314077.75</v>
      </c>
      <c r="Y120" s="191">
        <v>7190129.5800000001</v>
      </c>
      <c r="Z120" s="191">
        <v>1438025.92</v>
      </c>
      <c r="AA120" s="192"/>
      <c r="AB120" s="190" t="s">
        <v>53</v>
      </c>
      <c r="AC120" s="192">
        <v>670501</v>
      </c>
      <c r="AD120" s="190" t="s">
        <v>54</v>
      </c>
      <c r="AE120" s="191"/>
      <c r="AF120" s="191"/>
      <c r="AG120" s="191"/>
      <c r="AH120" s="191"/>
      <c r="AI120" s="191">
        <v>1438025.92</v>
      </c>
      <c r="AJ120" s="191"/>
      <c r="AK120" s="191"/>
      <c r="AL120" s="191"/>
      <c r="AM120" s="191"/>
      <c r="AN120" s="191"/>
      <c r="AO120" s="191"/>
      <c r="AP120" s="191"/>
      <c r="AQ120" s="191"/>
      <c r="AR120" s="193"/>
      <c r="AS120" s="192"/>
      <c r="AT120" s="104" t="s">
        <v>55</v>
      </c>
    </row>
    <row r="121" spans="1:46" ht="45" x14ac:dyDescent="0.25">
      <c r="A121" s="184" t="s">
        <v>821</v>
      </c>
      <c r="B121" s="92" t="s">
        <v>1019</v>
      </c>
      <c r="C121" s="185" t="s">
        <v>44</v>
      </c>
      <c r="D121" s="203" t="s">
        <v>122</v>
      </c>
      <c r="E121" s="187" t="s">
        <v>474</v>
      </c>
      <c r="F121" s="188" t="s">
        <v>465</v>
      </c>
      <c r="G121" s="189">
        <v>36</v>
      </c>
      <c r="H121" s="189" t="s">
        <v>48</v>
      </c>
      <c r="I121" s="189">
        <v>2024</v>
      </c>
      <c r="J121" s="189">
        <v>2024</v>
      </c>
      <c r="K121" s="189"/>
      <c r="L121" s="189" t="s">
        <v>48</v>
      </c>
      <c r="M121" s="189"/>
      <c r="N121" s="189" t="s">
        <v>47</v>
      </c>
      <c r="O121" s="190" t="s">
        <v>49</v>
      </c>
      <c r="P121" s="189" t="s">
        <v>77</v>
      </c>
      <c r="Q121" s="189" t="s">
        <v>475</v>
      </c>
      <c r="R121" s="189">
        <v>2</v>
      </c>
      <c r="S121" s="189" t="s">
        <v>47</v>
      </c>
      <c r="T121" s="189" t="s">
        <v>48</v>
      </c>
      <c r="U121" s="243"/>
      <c r="V121" s="243">
        <v>1248173.33</v>
      </c>
      <c r="W121" s="243">
        <v>1248173.33</v>
      </c>
      <c r="X121" s="243">
        <v>1248173.33</v>
      </c>
      <c r="Y121" s="243">
        <v>3744520</v>
      </c>
      <c r="Z121" s="243">
        <v>1248173.33</v>
      </c>
      <c r="AA121" s="192"/>
      <c r="AB121" s="190" t="s">
        <v>53</v>
      </c>
      <c r="AC121" s="192">
        <v>670501</v>
      </c>
      <c r="AD121" s="190" t="s">
        <v>54</v>
      </c>
      <c r="AE121" s="191"/>
      <c r="AF121" s="191"/>
      <c r="AG121" s="243">
        <v>708422.7</v>
      </c>
      <c r="AH121" s="191"/>
      <c r="AI121" s="191"/>
      <c r="AJ121" s="191"/>
      <c r="AK121" s="191"/>
      <c r="AL121" s="243">
        <v>539750.63</v>
      </c>
      <c r="AM121" s="191"/>
      <c r="AN121" s="191"/>
      <c r="AO121" s="191"/>
      <c r="AP121" s="191"/>
      <c r="AQ121" s="191"/>
      <c r="AR121" s="193" t="s">
        <v>47</v>
      </c>
      <c r="AS121" s="192"/>
      <c r="AT121" s="104" t="s">
        <v>55</v>
      </c>
    </row>
    <row r="122" spans="1:46" ht="45" x14ac:dyDescent="0.25">
      <c r="A122" s="184" t="s">
        <v>822</v>
      </c>
      <c r="B122" s="92" t="s">
        <v>1020</v>
      </c>
      <c r="C122" s="185" t="s">
        <v>44</v>
      </c>
      <c r="D122" s="203" t="s">
        <v>122</v>
      </c>
      <c r="E122" s="187" t="s">
        <v>175</v>
      </c>
      <c r="F122" s="188" t="s">
        <v>476</v>
      </c>
      <c r="G122" s="189">
        <v>24</v>
      </c>
      <c r="H122" s="189" t="s">
        <v>48</v>
      </c>
      <c r="I122" s="189">
        <v>2024</v>
      </c>
      <c r="J122" s="189">
        <v>2024</v>
      </c>
      <c r="K122" s="189"/>
      <c r="L122" s="189" t="s">
        <v>48</v>
      </c>
      <c r="M122" s="189"/>
      <c r="N122" s="189" t="s">
        <v>47</v>
      </c>
      <c r="O122" s="190" t="s">
        <v>49</v>
      </c>
      <c r="P122" s="189" t="s">
        <v>77</v>
      </c>
      <c r="Q122" s="241" t="s">
        <v>160</v>
      </c>
      <c r="R122" s="189">
        <v>1</v>
      </c>
      <c r="S122" s="189" t="s">
        <v>47</v>
      </c>
      <c r="T122" s="189" t="s">
        <v>48</v>
      </c>
      <c r="U122" s="191">
        <v>2365623.6</v>
      </c>
      <c r="V122" s="191">
        <v>2365623.6</v>
      </c>
      <c r="W122" s="191"/>
      <c r="X122" s="191"/>
      <c r="Y122" s="191">
        <v>4731247.2</v>
      </c>
      <c r="Z122" s="191">
        <v>2365623.6</v>
      </c>
      <c r="AA122" s="192"/>
      <c r="AB122" s="190" t="s">
        <v>53</v>
      </c>
      <c r="AC122" s="192">
        <v>670501</v>
      </c>
      <c r="AD122" s="190" t="s">
        <v>54</v>
      </c>
      <c r="AE122" s="191">
        <v>337946.23</v>
      </c>
      <c r="AF122" s="191">
        <v>337946.23</v>
      </c>
      <c r="AG122" s="191">
        <v>337946.23</v>
      </c>
      <c r="AH122" s="191">
        <v>337946.23</v>
      </c>
      <c r="AI122" s="191">
        <v>337946.23</v>
      </c>
      <c r="AJ122" s="191">
        <v>337946.23</v>
      </c>
      <c r="AK122" s="191">
        <v>337946.23</v>
      </c>
      <c r="AL122" s="191"/>
      <c r="AM122" s="191"/>
      <c r="AN122" s="191"/>
      <c r="AO122" s="191"/>
      <c r="AP122" s="191"/>
      <c r="AQ122" s="191"/>
      <c r="AR122" s="193"/>
      <c r="AS122" s="192"/>
      <c r="AT122" s="104" t="s">
        <v>55</v>
      </c>
    </row>
    <row r="123" spans="1:46" ht="60" x14ac:dyDescent="0.25">
      <c r="A123" s="184" t="s">
        <v>823</v>
      </c>
      <c r="B123" s="92" t="s">
        <v>1021</v>
      </c>
      <c r="C123" s="185" t="s">
        <v>44</v>
      </c>
      <c r="D123" s="203" t="s">
        <v>122</v>
      </c>
      <c r="E123" s="187" t="s">
        <v>477</v>
      </c>
      <c r="F123" s="188" t="s">
        <v>476</v>
      </c>
      <c r="G123" s="189">
        <v>60</v>
      </c>
      <c r="H123" s="189" t="s">
        <v>48</v>
      </c>
      <c r="I123" s="189">
        <v>2024</v>
      </c>
      <c r="J123" s="189">
        <v>2024</v>
      </c>
      <c r="K123" s="189"/>
      <c r="L123" s="189" t="s">
        <v>48</v>
      </c>
      <c r="M123" s="189"/>
      <c r="N123" s="189" t="s">
        <v>47</v>
      </c>
      <c r="O123" s="190" t="s">
        <v>49</v>
      </c>
      <c r="P123" s="189" t="s">
        <v>77</v>
      </c>
      <c r="Q123" s="189" t="s">
        <v>478</v>
      </c>
      <c r="R123" s="189">
        <v>1</v>
      </c>
      <c r="S123" s="189" t="s">
        <v>47</v>
      </c>
      <c r="T123" s="189" t="s">
        <v>48</v>
      </c>
      <c r="U123" s="191">
        <v>219506.96</v>
      </c>
      <c r="V123" s="191">
        <v>219506.96</v>
      </c>
      <c r="W123" s="191">
        <v>219506.96</v>
      </c>
      <c r="X123" s="191">
        <v>439013.92</v>
      </c>
      <c r="Y123" s="191">
        <v>1097534.8</v>
      </c>
      <c r="Z123" s="191">
        <v>219506.96</v>
      </c>
      <c r="AA123" s="192"/>
      <c r="AB123" s="190" t="s">
        <v>53</v>
      </c>
      <c r="AC123" s="192">
        <v>670501</v>
      </c>
      <c r="AD123" s="190" t="s">
        <v>54</v>
      </c>
      <c r="AE123" s="191">
        <v>27438.37</v>
      </c>
      <c r="AF123" s="191">
        <v>27438.37</v>
      </c>
      <c r="AG123" s="191">
        <v>27438.37</v>
      </c>
      <c r="AH123" s="191">
        <v>27438.37</v>
      </c>
      <c r="AI123" s="191">
        <v>27438.37</v>
      </c>
      <c r="AJ123" s="191">
        <v>27438.37</v>
      </c>
      <c r="AK123" s="191">
        <v>27438.37</v>
      </c>
      <c r="AL123" s="191">
        <v>27438.37</v>
      </c>
      <c r="AM123" s="191"/>
      <c r="AN123" s="191"/>
      <c r="AO123" s="191"/>
      <c r="AP123" s="191"/>
      <c r="AQ123" s="191"/>
      <c r="AR123" s="193"/>
      <c r="AS123" s="192"/>
      <c r="AT123" s="104" t="s">
        <v>55</v>
      </c>
    </row>
    <row r="124" spans="1:46" ht="60" x14ac:dyDescent="0.25">
      <c r="A124" s="184" t="s">
        <v>824</v>
      </c>
      <c r="B124" s="92" t="s">
        <v>1022</v>
      </c>
      <c r="C124" s="185" t="s">
        <v>44</v>
      </c>
      <c r="D124" s="203" t="s">
        <v>122</v>
      </c>
      <c r="E124" s="187" t="s">
        <v>479</v>
      </c>
      <c r="F124" s="188" t="s">
        <v>476</v>
      </c>
      <c r="G124" s="189">
        <v>36</v>
      </c>
      <c r="H124" s="189" t="s">
        <v>48</v>
      </c>
      <c r="I124" s="189">
        <v>2024</v>
      </c>
      <c r="J124" s="189">
        <v>2024</v>
      </c>
      <c r="K124" s="189"/>
      <c r="L124" s="189" t="s">
        <v>48</v>
      </c>
      <c r="M124" s="189"/>
      <c r="N124" s="189" t="s">
        <v>47</v>
      </c>
      <c r="O124" s="190" t="s">
        <v>49</v>
      </c>
      <c r="P124" s="189" t="s">
        <v>77</v>
      </c>
      <c r="Q124" s="241" t="s">
        <v>160</v>
      </c>
      <c r="R124" s="189">
        <v>1</v>
      </c>
      <c r="S124" s="189" t="s">
        <v>47</v>
      </c>
      <c r="T124" s="189" t="s">
        <v>48</v>
      </c>
      <c r="U124" s="191">
        <v>1424061.67</v>
      </c>
      <c r="V124" s="191">
        <v>1424061.67</v>
      </c>
      <c r="W124" s="191">
        <v>1424061.67</v>
      </c>
      <c r="X124" s="191"/>
      <c r="Y124" s="191">
        <v>4272185</v>
      </c>
      <c r="Z124" s="191">
        <v>1424061.67</v>
      </c>
      <c r="AA124" s="192"/>
      <c r="AB124" s="190" t="s">
        <v>53</v>
      </c>
      <c r="AC124" s="192">
        <v>670501</v>
      </c>
      <c r="AD124" s="190" t="s">
        <v>54</v>
      </c>
      <c r="AE124" s="191"/>
      <c r="AF124" s="191"/>
      <c r="AG124" s="191"/>
      <c r="AH124" s="191"/>
      <c r="AI124" s="191"/>
      <c r="AJ124" s="191"/>
      <c r="AK124" s="191"/>
      <c r="AL124" s="191">
        <v>1424061.67</v>
      </c>
      <c r="AM124" s="191"/>
      <c r="AN124" s="191"/>
      <c r="AO124" s="191"/>
      <c r="AP124" s="191"/>
      <c r="AQ124" s="191"/>
      <c r="AR124" s="193"/>
      <c r="AS124" s="192"/>
      <c r="AT124" s="104" t="s">
        <v>55</v>
      </c>
    </row>
    <row r="125" spans="1:46" ht="45" x14ac:dyDescent="0.25">
      <c r="A125" s="184" t="s">
        <v>825</v>
      </c>
      <c r="B125" s="92" t="s">
        <v>1023</v>
      </c>
      <c r="C125" s="185" t="s">
        <v>44</v>
      </c>
      <c r="D125" s="203" t="s">
        <v>122</v>
      </c>
      <c r="E125" s="187" t="s">
        <v>480</v>
      </c>
      <c r="F125" s="188" t="s">
        <v>476</v>
      </c>
      <c r="G125" s="189">
        <v>36</v>
      </c>
      <c r="H125" s="189" t="s">
        <v>48</v>
      </c>
      <c r="I125" s="189">
        <v>2024</v>
      </c>
      <c r="J125" s="189">
        <v>2024</v>
      </c>
      <c r="K125" s="189"/>
      <c r="L125" s="189" t="s">
        <v>48</v>
      </c>
      <c r="M125" s="189"/>
      <c r="N125" s="189" t="s">
        <v>47</v>
      </c>
      <c r="O125" s="190" t="s">
        <v>49</v>
      </c>
      <c r="P125" s="189" t="s">
        <v>77</v>
      </c>
      <c r="Q125" s="189" t="s">
        <v>160</v>
      </c>
      <c r="R125" s="189">
        <v>2</v>
      </c>
      <c r="S125" s="189" t="s">
        <v>47</v>
      </c>
      <c r="T125" s="189" t="s">
        <v>48</v>
      </c>
      <c r="U125" s="191">
        <v>1028049.06</v>
      </c>
      <c r="V125" s="191">
        <v>1028049.06</v>
      </c>
      <c r="W125" s="191">
        <v>1028049.06</v>
      </c>
      <c r="X125" s="191"/>
      <c r="Y125" s="191">
        <v>3084147.17</v>
      </c>
      <c r="Z125" s="191">
        <v>1028049.06</v>
      </c>
      <c r="AA125" s="192"/>
      <c r="AB125" s="190" t="s">
        <v>53</v>
      </c>
      <c r="AC125" s="192">
        <v>670501</v>
      </c>
      <c r="AD125" s="190" t="s">
        <v>54</v>
      </c>
      <c r="AE125" s="191"/>
      <c r="AF125" s="191"/>
      <c r="AG125" s="191"/>
      <c r="AH125" s="191"/>
      <c r="AI125" s="191"/>
      <c r="AJ125" s="191"/>
      <c r="AK125" s="191"/>
      <c r="AL125" s="191">
        <v>1028049.06</v>
      </c>
      <c r="AM125" s="191"/>
      <c r="AN125" s="191"/>
      <c r="AO125" s="191"/>
      <c r="AP125" s="191"/>
      <c r="AQ125" s="191"/>
      <c r="AR125" s="193"/>
      <c r="AS125" s="192"/>
      <c r="AT125" s="104" t="s">
        <v>55</v>
      </c>
    </row>
    <row r="126" spans="1:46" ht="45" x14ac:dyDescent="0.25">
      <c r="A126" s="184" t="s">
        <v>826</v>
      </c>
      <c r="B126" s="92" t="s">
        <v>1024</v>
      </c>
      <c r="C126" s="185" t="s">
        <v>44</v>
      </c>
      <c r="D126" s="203" t="s">
        <v>122</v>
      </c>
      <c r="E126" s="187" t="s">
        <v>481</v>
      </c>
      <c r="F126" s="188" t="s">
        <v>476</v>
      </c>
      <c r="G126" s="189">
        <v>48</v>
      </c>
      <c r="H126" s="189" t="s">
        <v>48</v>
      </c>
      <c r="I126" s="189">
        <v>2024</v>
      </c>
      <c r="J126" s="189">
        <v>2024</v>
      </c>
      <c r="K126" s="189"/>
      <c r="L126" s="189" t="s">
        <v>48</v>
      </c>
      <c r="M126" s="189"/>
      <c r="N126" s="189" t="s">
        <v>47</v>
      </c>
      <c r="O126" s="190" t="s">
        <v>49</v>
      </c>
      <c r="P126" s="189" t="s">
        <v>77</v>
      </c>
      <c r="Q126" s="189" t="s">
        <v>160</v>
      </c>
      <c r="R126" s="189">
        <v>1</v>
      </c>
      <c r="S126" s="189" t="s">
        <v>47</v>
      </c>
      <c r="T126" s="189" t="s">
        <v>48</v>
      </c>
      <c r="U126" s="191">
        <v>2729315</v>
      </c>
      <c r="V126" s="191">
        <v>2729315</v>
      </c>
      <c r="W126" s="191">
        <v>2729315</v>
      </c>
      <c r="X126" s="191">
        <v>2729315</v>
      </c>
      <c r="Y126" s="191">
        <v>10917260</v>
      </c>
      <c r="Z126" s="191">
        <v>2729315</v>
      </c>
      <c r="AA126" s="192"/>
      <c r="AB126" s="190" t="s">
        <v>53</v>
      </c>
      <c r="AC126" s="192">
        <v>670501</v>
      </c>
      <c r="AD126" s="190" t="s">
        <v>54</v>
      </c>
      <c r="AE126" s="191">
        <v>341164.38</v>
      </c>
      <c r="AF126" s="191">
        <v>341164.38</v>
      </c>
      <c r="AG126" s="191">
        <v>341164.38</v>
      </c>
      <c r="AH126" s="191">
        <v>341164.38</v>
      </c>
      <c r="AI126" s="191">
        <v>341164.38</v>
      </c>
      <c r="AJ126" s="191">
        <v>341164.38</v>
      </c>
      <c r="AK126" s="191">
        <v>341164.38</v>
      </c>
      <c r="AL126" s="191">
        <v>341164.38</v>
      </c>
      <c r="AM126" s="191"/>
      <c r="AN126" s="191"/>
      <c r="AO126" s="191"/>
      <c r="AP126" s="191"/>
      <c r="AQ126" s="191"/>
      <c r="AR126" s="193"/>
      <c r="AS126" s="192"/>
      <c r="AT126" s="104" t="s">
        <v>55</v>
      </c>
    </row>
    <row r="127" spans="1:46" ht="45" x14ac:dyDescent="0.25">
      <c r="A127" s="244" t="s">
        <v>827</v>
      </c>
      <c r="B127" s="92" t="s">
        <v>1025</v>
      </c>
      <c r="C127" s="185" t="s">
        <v>44</v>
      </c>
      <c r="D127" s="203" t="s">
        <v>122</v>
      </c>
      <c r="E127" s="187" t="s">
        <v>482</v>
      </c>
      <c r="F127" s="188" t="s">
        <v>483</v>
      </c>
      <c r="G127" s="189">
        <v>36</v>
      </c>
      <c r="H127" s="189" t="s">
        <v>48</v>
      </c>
      <c r="I127" s="189">
        <v>2024</v>
      </c>
      <c r="J127" s="189">
        <v>2024</v>
      </c>
      <c r="K127" s="189"/>
      <c r="L127" s="189" t="s">
        <v>48</v>
      </c>
      <c r="M127" s="189"/>
      <c r="N127" s="189" t="s">
        <v>48</v>
      </c>
      <c r="O127" s="190" t="s">
        <v>49</v>
      </c>
      <c r="P127" s="189" t="s">
        <v>50</v>
      </c>
      <c r="Q127" s="189" t="s">
        <v>484</v>
      </c>
      <c r="R127" s="189">
        <v>2</v>
      </c>
      <c r="S127" s="189" t="s">
        <v>47</v>
      </c>
      <c r="T127" s="189" t="s">
        <v>47</v>
      </c>
      <c r="U127" s="191">
        <v>902728.27</v>
      </c>
      <c r="V127" s="191">
        <v>902728.27</v>
      </c>
      <c r="W127" s="191">
        <v>902728.27</v>
      </c>
      <c r="X127" s="191"/>
      <c r="Y127" s="191">
        <v>2708184.8</v>
      </c>
      <c r="Z127" s="191">
        <v>902728.27</v>
      </c>
      <c r="AA127" s="192"/>
      <c r="AB127" s="190" t="s">
        <v>53</v>
      </c>
      <c r="AC127" s="192">
        <v>670501</v>
      </c>
      <c r="AD127" s="190" t="s">
        <v>54</v>
      </c>
      <c r="AE127" s="191">
        <v>134209.32999999999</v>
      </c>
      <c r="AF127" s="191">
        <v>116353.33</v>
      </c>
      <c r="AG127" s="191">
        <v>126893.33</v>
      </c>
      <c r="AH127" s="191">
        <v>25709.33</v>
      </c>
      <c r="AI127" s="191">
        <v>32454.93</v>
      </c>
      <c r="AJ127" s="191">
        <v>29925.33</v>
      </c>
      <c r="AK127" s="191">
        <v>116353.33</v>
      </c>
      <c r="AL127" s="191">
        <v>320829.33</v>
      </c>
      <c r="AM127" s="191"/>
      <c r="AN127" s="191"/>
      <c r="AO127" s="191"/>
      <c r="AP127" s="191"/>
      <c r="AQ127" s="191"/>
      <c r="AR127" s="193"/>
      <c r="AS127" s="192"/>
      <c r="AT127" s="104" t="s">
        <v>55</v>
      </c>
    </row>
    <row r="128" spans="1:46" ht="45" x14ac:dyDescent="0.25">
      <c r="A128" s="184" t="s">
        <v>828</v>
      </c>
      <c r="B128" s="92" t="s">
        <v>1026</v>
      </c>
      <c r="C128" s="185" t="s">
        <v>44</v>
      </c>
      <c r="D128" s="203" t="s">
        <v>122</v>
      </c>
      <c r="E128" s="187" t="s">
        <v>485</v>
      </c>
      <c r="F128" s="188" t="s">
        <v>476</v>
      </c>
      <c r="G128" s="189">
        <v>12</v>
      </c>
      <c r="H128" s="189" t="s">
        <v>47</v>
      </c>
      <c r="I128" s="189">
        <v>2024</v>
      </c>
      <c r="J128" s="189">
        <v>2024</v>
      </c>
      <c r="K128" s="189"/>
      <c r="L128" s="189" t="s">
        <v>48</v>
      </c>
      <c r="M128" s="189"/>
      <c r="N128" s="189" t="s">
        <v>47</v>
      </c>
      <c r="O128" s="190" t="s">
        <v>49</v>
      </c>
      <c r="P128" s="189" t="s">
        <v>77</v>
      </c>
      <c r="Q128" s="189" t="s">
        <v>486</v>
      </c>
      <c r="R128" s="189">
        <v>1</v>
      </c>
      <c r="S128" s="189" t="s">
        <v>47</v>
      </c>
      <c r="T128" s="189" t="s">
        <v>48</v>
      </c>
      <c r="U128" s="191">
        <v>2689082.42</v>
      </c>
      <c r="V128" s="191"/>
      <c r="W128" s="191"/>
      <c r="X128" s="191"/>
      <c r="Y128" s="191">
        <v>2689082.42</v>
      </c>
      <c r="Z128" s="191">
        <v>2689082.42</v>
      </c>
      <c r="AA128" s="192"/>
      <c r="AB128" s="190" t="s">
        <v>53</v>
      </c>
      <c r="AC128" s="192">
        <v>670501</v>
      </c>
      <c r="AD128" s="190" t="s">
        <v>54</v>
      </c>
      <c r="AE128" s="191">
        <v>2257663.79</v>
      </c>
      <c r="AF128" s="191">
        <v>113965.31</v>
      </c>
      <c r="AG128" s="191">
        <v>50098.43</v>
      </c>
      <c r="AH128" s="191"/>
      <c r="AI128" s="191">
        <v>23501.49</v>
      </c>
      <c r="AJ128" s="191"/>
      <c r="AK128" s="191">
        <v>17063.72</v>
      </c>
      <c r="AL128" s="191">
        <v>226789.67</v>
      </c>
      <c r="AM128" s="191"/>
      <c r="AN128" s="191"/>
      <c r="AO128" s="191"/>
      <c r="AP128" s="191"/>
      <c r="AQ128" s="191"/>
      <c r="AR128" s="193"/>
      <c r="AS128" s="192"/>
      <c r="AT128" s="104" t="s">
        <v>55</v>
      </c>
    </row>
    <row r="129" spans="1:46" ht="45" x14ac:dyDescent="0.25">
      <c r="A129" s="184" t="s">
        <v>829</v>
      </c>
      <c r="B129" s="92" t="s">
        <v>1027</v>
      </c>
      <c r="C129" s="185" t="s">
        <v>44</v>
      </c>
      <c r="D129" s="203" t="s">
        <v>122</v>
      </c>
      <c r="E129" s="245" t="s">
        <v>487</v>
      </c>
      <c r="F129" s="188" t="s">
        <v>185</v>
      </c>
      <c r="G129" s="189">
        <v>36</v>
      </c>
      <c r="H129" s="189" t="s">
        <v>48</v>
      </c>
      <c r="I129" s="189">
        <v>2024</v>
      </c>
      <c r="J129" s="189">
        <v>2024</v>
      </c>
      <c r="K129" s="189"/>
      <c r="L129" s="189" t="s">
        <v>48</v>
      </c>
      <c r="M129" s="189"/>
      <c r="N129" s="189" t="s">
        <v>48</v>
      </c>
      <c r="O129" s="190" t="s">
        <v>49</v>
      </c>
      <c r="P129" s="189" t="s">
        <v>50</v>
      </c>
      <c r="Q129" s="189" t="s">
        <v>488</v>
      </c>
      <c r="R129" s="189">
        <v>2</v>
      </c>
      <c r="S129" s="189" t="s">
        <v>48</v>
      </c>
      <c r="T129" s="189" t="s">
        <v>48</v>
      </c>
      <c r="U129" s="191">
        <v>362690.93</v>
      </c>
      <c r="V129" s="191">
        <v>1123328.05</v>
      </c>
      <c r="W129" s="191">
        <v>1123328.05</v>
      </c>
      <c r="X129" s="191">
        <v>725381.86</v>
      </c>
      <c r="Y129" s="191">
        <v>3334728.89</v>
      </c>
      <c r="Z129" s="191">
        <v>1123328.05</v>
      </c>
      <c r="AA129" s="192"/>
      <c r="AB129" s="190" t="s">
        <v>53</v>
      </c>
      <c r="AC129" s="192">
        <v>670501</v>
      </c>
      <c r="AD129" s="190" t="s">
        <v>54</v>
      </c>
      <c r="AE129" s="191"/>
      <c r="AF129" s="191"/>
      <c r="AG129" s="191"/>
      <c r="AH129" s="191"/>
      <c r="AI129" s="191"/>
      <c r="AJ129" s="191"/>
      <c r="AK129" s="191"/>
      <c r="AL129" s="191">
        <v>1123328.05</v>
      </c>
      <c r="AM129" s="191"/>
      <c r="AN129" s="191"/>
      <c r="AO129" s="191"/>
      <c r="AP129" s="191"/>
      <c r="AQ129" s="191"/>
      <c r="AR129" s="193"/>
      <c r="AS129" s="192"/>
      <c r="AT129" s="104" t="s">
        <v>55</v>
      </c>
    </row>
    <row r="130" spans="1:46" ht="45" x14ac:dyDescent="0.25">
      <c r="A130" s="184" t="s">
        <v>830</v>
      </c>
      <c r="B130" s="92" t="s">
        <v>1028</v>
      </c>
      <c r="C130" s="185" t="s">
        <v>44</v>
      </c>
      <c r="D130" s="203" t="s">
        <v>122</v>
      </c>
      <c r="E130" s="246" t="s">
        <v>1311</v>
      </c>
      <c r="F130" s="188" t="s">
        <v>189</v>
      </c>
      <c r="G130" s="189">
        <v>48</v>
      </c>
      <c r="H130" s="189" t="s">
        <v>47</v>
      </c>
      <c r="I130" s="189">
        <v>2024</v>
      </c>
      <c r="J130" s="189">
        <v>2025</v>
      </c>
      <c r="K130" s="189"/>
      <c r="L130" s="189" t="s">
        <v>48</v>
      </c>
      <c r="M130" s="189"/>
      <c r="N130" s="189" t="s">
        <v>48</v>
      </c>
      <c r="O130" s="190" t="s">
        <v>49</v>
      </c>
      <c r="P130" s="189" t="s">
        <v>50</v>
      </c>
      <c r="Q130" s="247" t="s">
        <v>489</v>
      </c>
      <c r="R130" s="189">
        <v>2</v>
      </c>
      <c r="S130" s="189" t="s">
        <v>47</v>
      </c>
      <c r="T130" s="189" t="s">
        <v>48</v>
      </c>
      <c r="U130" s="100">
        <v>0</v>
      </c>
      <c r="V130" s="248">
        <v>1741370.4607550222</v>
      </c>
      <c r="W130" s="248">
        <v>2088588.5529060271</v>
      </c>
      <c r="X130" s="248">
        <v>8236878.3186919745</v>
      </c>
      <c r="Y130" s="183">
        <v>12066837.332353024</v>
      </c>
      <c r="Z130" s="249">
        <v>2088588.5529060271</v>
      </c>
      <c r="AA130" s="192"/>
      <c r="AB130" s="190" t="s">
        <v>53</v>
      </c>
      <c r="AC130" s="192">
        <v>670501</v>
      </c>
      <c r="AD130" s="190" t="s">
        <v>54</v>
      </c>
      <c r="AE130" s="249">
        <v>356604.92386404536</v>
      </c>
      <c r="AF130" s="249">
        <v>234281.14184091354</v>
      </c>
      <c r="AG130" s="250">
        <v>279686.07110034721</v>
      </c>
      <c r="AH130" s="249">
        <v>174777.87838220363</v>
      </c>
      <c r="AI130" s="249">
        <v>230756.55829109446</v>
      </c>
      <c r="AJ130" s="249">
        <v>185351.62903166076</v>
      </c>
      <c r="AK130" s="249">
        <v>192193.46768719188</v>
      </c>
      <c r="AL130" s="249">
        <v>388533.5042565238</v>
      </c>
      <c r="AM130" s="249">
        <v>46403.37845204625</v>
      </c>
      <c r="AN130" s="191"/>
      <c r="AO130" s="191"/>
      <c r="AP130" s="191"/>
      <c r="AQ130" s="191"/>
      <c r="AR130" s="193" t="s">
        <v>47</v>
      </c>
      <c r="AS130" s="192"/>
      <c r="AT130" s="104" t="s">
        <v>55</v>
      </c>
    </row>
    <row r="131" spans="1:46" ht="45" x14ac:dyDescent="0.25">
      <c r="A131" s="184" t="s">
        <v>831</v>
      </c>
      <c r="B131" s="92" t="s">
        <v>1029</v>
      </c>
      <c r="C131" s="185" t="s">
        <v>44</v>
      </c>
      <c r="D131" s="203" t="s">
        <v>122</v>
      </c>
      <c r="E131" s="187" t="s">
        <v>490</v>
      </c>
      <c r="F131" s="188" t="s">
        <v>189</v>
      </c>
      <c r="G131" s="189">
        <v>9</v>
      </c>
      <c r="H131" s="189" t="s">
        <v>47</v>
      </c>
      <c r="I131" s="189">
        <v>2024</v>
      </c>
      <c r="J131" s="189">
        <v>2024</v>
      </c>
      <c r="K131" s="189"/>
      <c r="L131" s="189" t="s">
        <v>48</v>
      </c>
      <c r="M131" s="189"/>
      <c r="N131" s="189" t="s">
        <v>48</v>
      </c>
      <c r="O131" s="190" t="s">
        <v>49</v>
      </c>
      <c r="P131" s="189" t="s">
        <v>50</v>
      </c>
      <c r="Q131" s="189" t="s">
        <v>491</v>
      </c>
      <c r="R131" s="189">
        <v>2</v>
      </c>
      <c r="S131" s="189" t="s">
        <v>47</v>
      </c>
      <c r="T131" s="189" t="s">
        <v>48</v>
      </c>
      <c r="U131" s="183">
        <v>1811979.091</v>
      </c>
      <c r="V131" s="100"/>
      <c r="W131" s="100"/>
      <c r="X131" s="100"/>
      <c r="Y131" s="183">
        <v>1811979.091</v>
      </c>
      <c r="Z131" s="183">
        <v>1811979.091</v>
      </c>
      <c r="AA131" s="192"/>
      <c r="AB131" s="190" t="s">
        <v>53</v>
      </c>
      <c r="AC131" s="192">
        <v>670501</v>
      </c>
      <c r="AD131" s="190" t="s">
        <v>54</v>
      </c>
      <c r="AE131" s="191"/>
      <c r="AF131" s="191"/>
      <c r="AG131" s="191"/>
      <c r="AH131" s="191"/>
      <c r="AI131" s="136">
        <v>1804636.3636750001</v>
      </c>
      <c r="AJ131" s="191"/>
      <c r="AK131" s="191"/>
      <c r="AL131" s="191"/>
      <c r="AM131" s="136">
        <v>7342.7273250000007</v>
      </c>
      <c r="AN131" s="191"/>
      <c r="AO131" s="191"/>
      <c r="AP131" s="191"/>
      <c r="AQ131" s="191"/>
      <c r="AR131" s="193" t="s">
        <v>47</v>
      </c>
      <c r="AS131" s="190" t="s">
        <v>492</v>
      </c>
      <c r="AT131" s="104" t="s">
        <v>55</v>
      </c>
    </row>
    <row r="132" spans="1:46" ht="45" x14ac:dyDescent="0.25">
      <c r="A132" s="184" t="s">
        <v>832</v>
      </c>
      <c r="B132" s="92" t="s">
        <v>1030</v>
      </c>
      <c r="C132" s="185" t="s">
        <v>44</v>
      </c>
      <c r="D132" s="203" t="s">
        <v>122</v>
      </c>
      <c r="E132" s="251" t="s">
        <v>1334</v>
      </c>
      <c r="F132" s="188" t="s">
        <v>1324</v>
      </c>
      <c r="G132" s="189">
        <v>36</v>
      </c>
      <c r="H132" s="189" t="s">
        <v>48</v>
      </c>
      <c r="I132" s="189">
        <v>2024</v>
      </c>
      <c r="J132" s="189">
        <v>2025</v>
      </c>
      <c r="K132" s="189"/>
      <c r="L132" s="189" t="s">
        <v>48</v>
      </c>
      <c r="M132" s="189"/>
      <c r="N132" s="189" t="s">
        <v>48</v>
      </c>
      <c r="O132" s="190" t="s">
        <v>49</v>
      </c>
      <c r="P132" s="189" t="s">
        <v>77</v>
      </c>
      <c r="Q132" s="247" t="s">
        <v>493</v>
      </c>
      <c r="R132" s="189">
        <v>3</v>
      </c>
      <c r="S132" s="189" t="s">
        <v>47</v>
      </c>
      <c r="T132" s="189" t="s">
        <v>47</v>
      </c>
      <c r="U132" s="252">
        <v>0</v>
      </c>
      <c r="V132" s="253">
        <v>1657302.67</v>
      </c>
      <c r="W132" s="253">
        <v>1657302.67</v>
      </c>
      <c r="X132" s="253">
        <v>1657302.67</v>
      </c>
      <c r="Y132" s="253">
        <v>4971908</v>
      </c>
      <c r="Z132" s="253">
        <v>1657302.67</v>
      </c>
      <c r="AA132" s="192"/>
      <c r="AB132" s="190" t="s">
        <v>53</v>
      </c>
      <c r="AC132" s="192">
        <v>670501</v>
      </c>
      <c r="AD132" s="190" t="s">
        <v>54</v>
      </c>
      <c r="AE132" s="253">
        <v>314887</v>
      </c>
      <c r="AF132" s="253">
        <v>33146</v>
      </c>
      <c r="AG132" s="253">
        <v>182303</v>
      </c>
      <c r="AH132" s="253">
        <v>49719</v>
      </c>
      <c r="AI132" s="253">
        <v>82865</v>
      </c>
      <c r="AJ132" s="253">
        <v>33146</v>
      </c>
      <c r="AK132" s="253">
        <v>232023</v>
      </c>
      <c r="AL132" s="253">
        <v>248596</v>
      </c>
      <c r="AM132" s="253"/>
      <c r="AN132" s="253">
        <v>16573</v>
      </c>
      <c r="AO132" s="253">
        <v>364607</v>
      </c>
      <c r="AP132" s="253">
        <v>82865</v>
      </c>
      <c r="AQ132" s="253">
        <v>16573</v>
      </c>
      <c r="AR132" s="254" t="s">
        <v>47</v>
      </c>
      <c r="AS132" s="192"/>
      <c r="AT132" s="104" t="s">
        <v>55</v>
      </c>
    </row>
    <row r="133" spans="1:46" ht="45" x14ac:dyDescent="0.25">
      <c r="A133" s="244" t="s">
        <v>833</v>
      </c>
      <c r="B133" s="92" t="s">
        <v>1031</v>
      </c>
      <c r="C133" s="185" t="s">
        <v>44</v>
      </c>
      <c r="D133" s="203" t="s">
        <v>122</v>
      </c>
      <c r="E133" s="187" t="s">
        <v>494</v>
      </c>
      <c r="F133" s="188" t="s">
        <v>124</v>
      </c>
      <c r="G133" s="189">
        <v>60</v>
      </c>
      <c r="H133" s="189" t="s">
        <v>47</v>
      </c>
      <c r="I133" s="189">
        <v>2024</v>
      </c>
      <c r="J133" s="189">
        <v>2024</v>
      </c>
      <c r="K133" s="189"/>
      <c r="L133" s="189" t="s">
        <v>48</v>
      </c>
      <c r="M133" s="189"/>
      <c r="N133" s="189" t="s">
        <v>48</v>
      </c>
      <c r="O133" s="190" t="s">
        <v>49</v>
      </c>
      <c r="P133" s="189" t="s">
        <v>50</v>
      </c>
      <c r="Q133" s="189" t="s">
        <v>495</v>
      </c>
      <c r="R133" s="189">
        <v>2</v>
      </c>
      <c r="S133" s="189" t="s">
        <v>47</v>
      </c>
      <c r="T133" s="189" t="s">
        <v>48</v>
      </c>
      <c r="U133" s="191">
        <v>2500000</v>
      </c>
      <c r="V133" s="191">
        <v>5000000</v>
      </c>
      <c r="W133" s="191">
        <v>5000000</v>
      </c>
      <c r="X133" s="191">
        <v>12500000</v>
      </c>
      <c r="Y133" s="191">
        <v>25000000</v>
      </c>
      <c r="Z133" s="191">
        <v>5000000</v>
      </c>
      <c r="AA133" s="192"/>
      <c r="AB133" s="190" t="s">
        <v>53</v>
      </c>
      <c r="AC133" s="192">
        <v>670501</v>
      </c>
      <c r="AD133" s="190" t="s">
        <v>54</v>
      </c>
      <c r="AE133" s="228">
        <v>1000000</v>
      </c>
      <c r="AF133" s="191">
        <v>500000</v>
      </c>
      <c r="AG133" s="191">
        <v>500000</v>
      </c>
      <c r="AH133" s="191">
        <v>175000</v>
      </c>
      <c r="AI133" s="191">
        <v>500000</v>
      </c>
      <c r="AJ133" s="191">
        <v>300000</v>
      </c>
      <c r="AK133" s="191">
        <v>375000</v>
      </c>
      <c r="AL133" s="191">
        <v>1650000</v>
      </c>
      <c r="AM133" s="191"/>
      <c r="AN133" s="191"/>
      <c r="AO133" s="228"/>
      <c r="AP133" s="191"/>
      <c r="AQ133" s="191"/>
      <c r="AR133" s="193"/>
      <c r="AS133" s="192"/>
      <c r="AT133" s="104" t="s">
        <v>55</v>
      </c>
    </row>
    <row r="134" spans="1:46" ht="45" x14ac:dyDescent="0.25">
      <c r="A134" s="184" t="s">
        <v>834</v>
      </c>
      <c r="B134" s="92" t="s">
        <v>1032</v>
      </c>
      <c r="C134" s="185" t="s">
        <v>44</v>
      </c>
      <c r="D134" s="203" t="s">
        <v>122</v>
      </c>
      <c r="E134" s="187" t="s">
        <v>496</v>
      </c>
      <c r="F134" s="188" t="s">
        <v>124</v>
      </c>
      <c r="G134" s="189">
        <v>48</v>
      </c>
      <c r="H134" s="189" t="s">
        <v>47</v>
      </c>
      <c r="I134" s="189">
        <v>2024</v>
      </c>
      <c r="J134" s="189">
        <v>2024</v>
      </c>
      <c r="K134" s="189"/>
      <c r="L134" s="189" t="s">
        <v>48</v>
      </c>
      <c r="M134" s="189"/>
      <c r="N134" s="189" t="s">
        <v>47</v>
      </c>
      <c r="O134" s="190" t="s">
        <v>49</v>
      </c>
      <c r="P134" s="189" t="s">
        <v>50</v>
      </c>
      <c r="Q134" s="189" t="s">
        <v>497</v>
      </c>
      <c r="R134" s="189">
        <v>1</v>
      </c>
      <c r="S134" s="189" t="s">
        <v>47</v>
      </c>
      <c r="T134" s="189" t="s">
        <v>47</v>
      </c>
      <c r="U134" s="191">
        <v>562500</v>
      </c>
      <c r="V134" s="191">
        <v>1687500</v>
      </c>
      <c r="W134" s="191">
        <v>1687500</v>
      </c>
      <c r="X134" s="191">
        <v>562500</v>
      </c>
      <c r="Y134" s="191">
        <v>4500000</v>
      </c>
      <c r="Z134" s="191">
        <v>1687500</v>
      </c>
      <c r="AA134" s="192"/>
      <c r="AB134" s="190" t="s">
        <v>53</v>
      </c>
      <c r="AC134" s="192">
        <v>670501</v>
      </c>
      <c r="AD134" s="190" t="s">
        <v>54</v>
      </c>
      <c r="AE134" s="191">
        <v>225000</v>
      </c>
      <c r="AF134" s="191">
        <v>112500</v>
      </c>
      <c r="AG134" s="191">
        <v>112500</v>
      </c>
      <c r="AH134" s="191">
        <v>39375</v>
      </c>
      <c r="AI134" s="191">
        <v>112500</v>
      </c>
      <c r="AJ134" s="191">
        <v>67500</v>
      </c>
      <c r="AK134" s="191">
        <v>84375</v>
      </c>
      <c r="AL134" s="191">
        <v>371250</v>
      </c>
      <c r="AM134" s="191"/>
      <c r="AN134" s="191"/>
      <c r="AO134" s="191"/>
      <c r="AP134" s="191"/>
      <c r="AQ134" s="191"/>
      <c r="AR134" s="193"/>
      <c r="AS134" s="192"/>
      <c r="AT134" s="104" t="s">
        <v>55</v>
      </c>
    </row>
    <row r="135" spans="1:46" ht="45" x14ac:dyDescent="0.25">
      <c r="A135" s="184" t="s">
        <v>835</v>
      </c>
      <c r="B135" s="92" t="s">
        <v>1033</v>
      </c>
      <c r="C135" s="185" t="s">
        <v>44</v>
      </c>
      <c r="D135" s="203" t="s">
        <v>122</v>
      </c>
      <c r="E135" s="187" t="s">
        <v>498</v>
      </c>
      <c r="F135" s="188" t="s">
        <v>443</v>
      </c>
      <c r="G135" s="189">
        <v>60</v>
      </c>
      <c r="H135" s="189" t="s">
        <v>47</v>
      </c>
      <c r="I135" s="189">
        <v>2024</v>
      </c>
      <c r="J135" s="189">
        <v>2024</v>
      </c>
      <c r="K135" s="189"/>
      <c r="L135" s="189" t="s">
        <v>48</v>
      </c>
      <c r="M135" s="189"/>
      <c r="N135" s="189" t="s">
        <v>48</v>
      </c>
      <c r="O135" s="190" t="s">
        <v>49</v>
      </c>
      <c r="P135" s="189" t="s">
        <v>77</v>
      </c>
      <c r="Q135" s="189" t="s">
        <v>160</v>
      </c>
      <c r="R135" s="189">
        <v>1</v>
      </c>
      <c r="S135" s="189" t="s">
        <v>48</v>
      </c>
      <c r="T135" s="189" t="s">
        <v>48</v>
      </c>
      <c r="U135" s="191">
        <v>1128399.21</v>
      </c>
      <c r="V135" s="191">
        <v>1128399.21</v>
      </c>
      <c r="W135" s="191">
        <v>1128399.21</v>
      </c>
      <c r="X135" s="191">
        <v>2256798.44</v>
      </c>
      <c r="Y135" s="191">
        <v>5641996.0700000003</v>
      </c>
      <c r="Z135" s="191">
        <v>1128399.21</v>
      </c>
      <c r="AA135" s="192"/>
      <c r="AB135" s="190" t="s">
        <v>53</v>
      </c>
      <c r="AC135" s="192">
        <v>670501</v>
      </c>
      <c r="AD135" s="190" t="s">
        <v>54</v>
      </c>
      <c r="AE135" s="191">
        <v>207512.62</v>
      </c>
      <c r="AF135" s="191">
        <v>29676.9</v>
      </c>
      <c r="AG135" s="191">
        <v>66011.350000000006</v>
      </c>
      <c r="AH135" s="191">
        <v>32046.54</v>
      </c>
      <c r="AI135" s="191">
        <v>179415.47</v>
      </c>
      <c r="AJ135" s="191">
        <v>63077.52</v>
      </c>
      <c r="AK135" s="191">
        <v>99299.13</v>
      </c>
      <c r="AL135" s="191">
        <v>451359.68</v>
      </c>
      <c r="AM135" s="191"/>
      <c r="AN135" s="191"/>
      <c r="AO135" s="191"/>
      <c r="AP135" s="191"/>
      <c r="AQ135" s="191"/>
      <c r="AR135" s="193"/>
      <c r="AS135" s="192"/>
      <c r="AT135" s="104" t="s">
        <v>55</v>
      </c>
    </row>
    <row r="136" spans="1:46" ht="75" x14ac:dyDescent="0.25">
      <c r="A136" s="244" t="s">
        <v>836</v>
      </c>
      <c r="B136" s="92" t="s">
        <v>1034</v>
      </c>
      <c r="C136" s="185" t="s">
        <v>44</v>
      </c>
      <c r="D136" s="203" t="s">
        <v>122</v>
      </c>
      <c r="E136" s="245" t="s">
        <v>500</v>
      </c>
      <c r="F136" s="188" t="s">
        <v>443</v>
      </c>
      <c r="G136" s="189">
        <v>66</v>
      </c>
      <c r="H136" s="189" t="s">
        <v>47</v>
      </c>
      <c r="I136" s="189">
        <v>2024</v>
      </c>
      <c r="J136" s="189">
        <v>2024</v>
      </c>
      <c r="K136" s="189"/>
      <c r="L136" s="189" t="s">
        <v>48</v>
      </c>
      <c r="M136" s="189"/>
      <c r="N136" s="189" t="s">
        <v>48</v>
      </c>
      <c r="O136" s="190" t="s">
        <v>49</v>
      </c>
      <c r="P136" s="189" t="s">
        <v>77</v>
      </c>
      <c r="Q136" s="189" t="s">
        <v>128</v>
      </c>
      <c r="R136" s="189">
        <v>1</v>
      </c>
      <c r="S136" s="189" t="s">
        <v>48</v>
      </c>
      <c r="T136" s="189" t="s">
        <v>48</v>
      </c>
      <c r="U136" s="191">
        <v>640841</v>
      </c>
      <c r="V136" s="191">
        <v>640841</v>
      </c>
      <c r="W136" s="191">
        <v>640841</v>
      </c>
      <c r="X136" s="191">
        <v>1463804</v>
      </c>
      <c r="Y136" s="191">
        <v>3386327</v>
      </c>
      <c r="Z136" s="191">
        <v>640841</v>
      </c>
      <c r="AA136" s="192"/>
      <c r="AB136" s="190" t="s">
        <v>53</v>
      </c>
      <c r="AC136" s="192">
        <v>670501</v>
      </c>
      <c r="AD136" s="190" t="s">
        <v>54</v>
      </c>
      <c r="AE136" s="191">
        <v>64630.04</v>
      </c>
      <c r="AF136" s="191">
        <v>66878.84</v>
      </c>
      <c r="AG136" s="191">
        <v>167021.63</v>
      </c>
      <c r="AH136" s="191">
        <v>30994.83</v>
      </c>
      <c r="AI136" s="191">
        <v>79106.559999999998</v>
      </c>
      <c r="AJ136" s="191">
        <v>35505.81</v>
      </c>
      <c r="AK136" s="191">
        <v>52230.82</v>
      </c>
      <c r="AL136" s="191">
        <v>144472.47</v>
      </c>
      <c r="AM136" s="191"/>
      <c r="AN136" s="191"/>
      <c r="AO136" s="191"/>
      <c r="AP136" s="191"/>
      <c r="AQ136" s="191"/>
      <c r="AR136" s="193"/>
      <c r="AS136" s="192"/>
      <c r="AT136" s="104" t="s">
        <v>55</v>
      </c>
    </row>
    <row r="137" spans="1:46" ht="45" x14ac:dyDescent="0.25">
      <c r="A137" s="184" t="s">
        <v>837</v>
      </c>
      <c r="B137" s="92" t="s">
        <v>1035</v>
      </c>
      <c r="C137" s="185" t="s">
        <v>44</v>
      </c>
      <c r="D137" s="203" t="s">
        <v>122</v>
      </c>
      <c r="E137" s="187" t="s">
        <v>501</v>
      </c>
      <c r="F137" s="188" t="s">
        <v>162</v>
      </c>
      <c r="G137" s="189">
        <v>38</v>
      </c>
      <c r="H137" s="189" t="s">
        <v>47</v>
      </c>
      <c r="I137" s="189">
        <v>2024</v>
      </c>
      <c r="J137" s="189">
        <v>2024</v>
      </c>
      <c r="K137" s="189"/>
      <c r="L137" s="189" t="s">
        <v>48</v>
      </c>
      <c r="M137" s="189"/>
      <c r="N137" s="189" t="s">
        <v>47</v>
      </c>
      <c r="O137" s="190" t="s">
        <v>49</v>
      </c>
      <c r="P137" s="189" t="s">
        <v>77</v>
      </c>
      <c r="Q137" s="189" t="s">
        <v>160</v>
      </c>
      <c r="R137" s="189">
        <v>2</v>
      </c>
      <c r="S137" s="189" t="s">
        <v>47</v>
      </c>
      <c r="T137" s="189" t="s">
        <v>48</v>
      </c>
      <c r="U137" s="191">
        <v>4837109.45</v>
      </c>
      <c r="V137" s="191">
        <v>4837109.45</v>
      </c>
      <c r="W137" s="191">
        <v>4837109.45</v>
      </c>
      <c r="X137" s="191">
        <v>1114438.82</v>
      </c>
      <c r="Y137" s="191">
        <v>15625767.18</v>
      </c>
      <c r="Z137" s="191">
        <v>4837109.45</v>
      </c>
      <c r="AA137" s="192"/>
      <c r="AB137" s="190" t="s">
        <v>53</v>
      </c>
      <c r="AC137" s="192">
        <v>670501</v>
      </c>
      <c r="AD137" s="190" t="s">
        <v>54</v>
      </c>
      <c r="AE137" s="191">
        <v>1418072.85</v>
      </c>
      <c r="AF137" s="191">
        <v>813624.18</v>
      </c>
      <c r="AG137" s="191"/>
      <c r="AH137" s="191">
        <v>323586.26</v>
      </c>
      <c r="AI137" s="191">
        <v>564901.47</v>
      </c>
      <c r="AJ137" s="191">
        <v>210386.53</v>
      </c>
      <c r="AK137" s="191">
        <v>735503.07</v>
      </c>
      <c r="AL137" s="191">
        <v>771035.09</v>
      </c>
      <c r="AM137" s="191"/>
      <c r="AN137" s="191"/>
      <c r="AO137" s="191"/>
      <c r="AP137" s="191"/>
      <c r="AQ137" s="191"/>
      <c r="AR137" s="193"/>
      <c r="AS137" s="192"/>
      <c r="AT137" s="104" t="s">
        <v>55</v>
      </c>
    </row>
    <row r="138" spans="1:46" ht="45" x14ac:dyDescent="0.25">
      <c r="A138" s="222" t="s">
        <v>838</v>
      </c>
      <c r="B138" s="255" t="s">
        <v>1201</v>
      </c>
      <c r="C138" s="222" t="s">
        <v>44</v>
      </c>
      <c r="D138" s="203" t="s">
        <v>122</v>
      </c>
      <c r="E138" s="187" t="s">
        <v>502</v>
      </c>
      <c r="F138" s="188" t="s">
        <v>483</v>
      </c>
      <c r="G138" s="189">
        <v>108</v>
      </c>
      <c r="H138" s="189" t="s">
        <v>47</v>
      </c>
      <c r="I138" s="189">
        <v>2024</v>
      </c>
      <c r="J138" s="189">
        <v>2024</v>
      </c>
      <c r="K138" s="189"/>
      <c r="L138" s="189" t="s">
        <v>48</v>
      </c>
      <c r="M138" s="189"/>
      <c r="N138" s="189" t="s">
        <v>48</v>
      </c>
      <c r="O138" s="190" t="s">
        <v>49</v>
      </c>
      <c r="P138" s="189" t="s">
        <v>50</v>
      </c>
      <c r="Q138" s="189">
        <v>85311000</v>
      </c>
      <c r="R138" s="189">
        <v>1</v>
      </c>
      <c r="S138" s="189" t="s">
        <v>48</v>
      </c>
      <c r="T138" s="189" t="s">
        <v>48</v>
      </c>
      <c r="U138" s="191">
        <v>3858474</v>
      </c>
      <c r="V138" s="191">
        <v>3858474</v>
      </c>
      <c r="W138" s="191">
        <v>3858474</v>
      </c>
      <c r="X138" s="191">
        <v>32797029</v>
      </c>
      <c r="Y138" s="191">
        <v>44372451</v>
      </c>
      <c r="Z138" s="191">
        <v>3858474</v>
      </c>
      <c r="AA138" s="192">
        <v>2875000</v>
      </c>
      <c r="AB138" s="190" t="s">
        <v>504</v>
      </c>
      <c r="AC138" s="192">
        <v>670501</v>
      </c>
      <c r="AD138" s="190" t="s">
        <v>54</v>
      </c>
      <c r="AE138" s="191"/>
      <c r="AF138" s="191"/>
      <c r="AG138" s="191"/>
      <c r="AH138" s="191">
        <v>3858474</v>
      </c>
      <c r="AI138" s="191"/>
      <c r="AJ138" s="191"/>
      <c r="AK138" s="191"/>
      <c r="AL138" s="191"/>
      <c r="AM138" s="191"/>
      <c r="AN138" s="191"/>
      <c r="AO138" s="191"/>
      <c r="AP138" s="191"/>
      <c r="AQ138" s="191"/>
      <c r="AR138" s="193"/>
      <c r="AS138" s="192"/>
      <c r="AT138" s="256" t="s">
        <v>893</v>
      </c>
    </row>
    <row r="139" spans="1:46" ht="45" x14ac:dyDescent="0.25">
      <c r="A139" s="184" t="s">
        <v>839</v>
      </c>
      <c r="B139" s="92" t="s">
        <v>1036</v>
      </c>
      <c r="C139" s="185" t="s">
        <v>44</v>
      </c>
      <c r="D139" s="203" t="s">
        <v>122</v>
      </c>
      <c r="E139" s="187" t="s">
        <v>505</v>
      </c>
      <c r="F139" s="188" t="s">
        <v>188</v>
      </c>
      <c r="G139" s="189">
        <v>12</v>
      </c>
      <c r="H139" s="189" t="s">
        <v>47</v>
      </c>
      <c r="I139" s="189">
        <v>2024</v>
      </c>
      <c r="J139" s="189">
        <v>2024</v>
      </c>
      <c r="K139" s="189"/>
      <c r="L139" s="189" t="s">
        <v>48</v>
      </c>
      <c r="M139" s="189"/>
      <c r="N139" s="189" t="s">
        <v>47</v>
      </c>
      <c r="O139" s="190" t="s">
        <v>49</v>
      </c>
      <c r="P139" s="189" t="s">
        <v>77</v>
      </c>
      <c r="Q139" s="189" t="s">
        <v>160</v>
      </c>
      <c r="R139" s="189">
        <v>1</v>
      </c>
      <c r="S139" s="189" t="s">
        <v>47</v>
      </c>
      <c r="T139" s="189" t="s">
        <v>48</v>
      </c>
      <c r="U139" s="191">
        <v>1822906.06</v>
      </c>
      <c r="V139" s="191"/>
      <c r="W139" s="191"/>
      <c r="X139" s="191"/>
      <c r="Y139" s="191">
        <v>1822906.06</v>
      </c>
      <c r="Z139" s="191">
        <v>1822906.06</v>
      </c>
      <c r="AA139" s="192"/>
      <c r="AB139" s="190" t="s">
        <v>53</v>
      </c>
      <c r="AC139" s="192">
        <v>670501</v>
      </c>
      <c r="AD139" s="190" t="s">
        <v>54</v>
      </c>
      <c r="AE139" s="191">
        <v>303661.84000000003</v>
      </c>
      <c r="AF139" s="191">
        <v>206781.24</v>
      </c>
      <c r="AG139" s="191">
        <v>342451.18</v>
      </c>
      <c r="AH139" s="191">
        <v>54900</v>
      </c>
      <c r="AI139" s="191">
        <v>184818.49</v>
      </c>
      <c r="AJ139" s="191"/>
      <c r="AK139" s="191">
        <v>162762.79999999999</v>
      </c>
      <c r="AL139" s="191">
        <v>566870.51</v>
      </c>
      <c r="AM139" s="191"/>
      <c r="AN139" s="191"/>
      <c r="AO139" s="191"/>
      <c r="AP139" s="191"/>
      <c r="AQ139" s="191"/>
      <c r="AR139" s="193"/>
      <c r="AS139" s="192"/>
      <c r="AT139" s="104" t="s">
        <v>55</v>
      </c>
    </row>
    <row r="140" spans="1:46" ht="45" x14ac:dyDescent="0.25">
      <c r="A140" s="222" t="s">
        <v>840</v>
      </c>
      <c r="B140" s="255" t="s">
        <v>1202</v>
      </c>
      <c r="C140" s="222" t="s">
        <v>44</v>
      </c>
      <c r="D140" s="203" t="s">
        <v>122</v>
      </c>
      <c r="E140" s="187" t="s">
        <v>506</v>
      </c>
      <c r="F140" s="188" t="s">
        <v>503</v>
      </c>
      <c r="G140" s="189">
        <v>60</v>
      </c>
      <c r="H140" s="189" t="s">
        <v>47</v>
      </c>
      <c r="I140" s="189">
        <v>2024</v>
      </c>
      <c r="J140" s="189">
        <v>2024</v>
      </c>
      <c r="K140" s="189"/>
      <c r="L140" s="189" t="s">
        <v>48</v>
      </c>
      <c r="M140" s="189"/>
      <c r="N140" s="189" t="s">
        <v>47</v>
      </c>
      <c r="O140" s="190" t="s">
        <v>49</v>
      </c>
      <c r="P140" s="189" t="s">
        <v>50</v>
      </c>
      <c r="Q140" s="189" t="s">
        <v>51</v>
      </c>
      <c r="R140" s="189">
        <v>1</v>
      </c>
      <c r="S140" s="189" t="s">
        <v>47</v>
      </c>
      <c r="T140" s="189" t="s">
        <v>48</v>
      </c>
      <c r="U140" s="191">
        <v>2249495</v>
      </c>
      <c r="V140" s="191">
        <v>2249495</v>
      </c>
      <c r="W140" s="191">
        <v>2249495</v>
      </c>
      <c r="X140" s="191">
        <v>4498991</v>
      </c>
      <c r="Y140" s="191">
        <v>11247476</v>
      </c>
      <c r="Z140" s="191">
        <v>2249495</v>
      </c>
      <c r="AA140" s="192"/>
      <c r="AB140" s="190" t="s">
        <v>53</v>
      </c>
      <c r="AC140" s="192">
        <v>670501</v>
      </c>
      <c r="AD140" s="190" t="s">
        <v>54</v>
      </c>
      <c r="AE140" s="191">
        <v>894826</v>
      </c>
      <c r="AF140" s="191">
        <v>447413</v>
      </c>
      <c r="AG140" s="191"/>
      <c r="AH140" s="191"/>
      <c r="AI140" s="191"/>
      <c r="AJ140" s="191"/>
      <c r="AK140" s="191">
        <v>124282</v>
      </c>
      <c r="AL140" s="191">
        <v>782974</v>
      </c>
      <c r="AM140" s="191"/>
      <c r="AN140" s="191"/>
      <c r="AO140" s="191"/>
      <c r="AP140" s="191"/>
      <c r="AQ140" s="191"/>
      <c r="AR140" s="193"/>
      <c r="AS140" s="192"/>
      <c r="AT140" s="104" t="s">
        <v>55</v>
      </c>
    </row>
    <row r="141" spans="1:46" ht="45" x14ac:dyDescent="0.25">
      <c r="A141" s="184" t="s">
        <v>841</v>
      </c>
      <c r="B141" s="92" t="s">
        <v>1037</v>
      </c>
      <c r="C141" s="185" t="s">
        <v>44</v>
      </c>
      <c r="D141" s="203" t="s">
        <v>122</v>
      </c>
      <c r="E141" s="187" t="s">
        <v>507</v>
      </c>
      <c r="F141" s="188" t="s">
        <v>188</v>
      </c>
      <c r="G141" s="189">
        <v>36</v>
      </c>
      <c r="H141" s="189" t="s">
        <v>48</v>
      </c>
      <c r="I141" s="189">
        <v>2024</v>
      </c>
      <c r="J141" s="189">
        <v>2024</v>
      </c>
      <c r="K141" s="189"/>
      <c r="L141" s="189" t="s">
        <v>48</v>
      </c>
      <c r="M141" s="189"/>
      <c r="N141" s="189" t="s">
        <v>47</v>
      </c>
      <c r="O141" s="190" t="s">
        <v>49</v>
      </c>
      <c r="P141" s="189" t="s">
        <v>77</v>
      </c>
      <c r="Q141" s="189" t="s">
        <v>160</v>
      </c>
      <c r="R141" s="189">
        <v>1</v>
      </c>
      <c r="S141" s="189" t="s">
        <v>47</v>
      </c>
      <c r="T141" s="189" t="s">
        <v>48</v>
      </c>
      <c r="U141" s="191">
        <v>2218371.2799999998</v>
      </c>
      <c r="V141" s="191">
        <v>2218371.2799999998</v>
      </c>
      <c r="W141" s="191">
        <v>2218371.2799999998</v>
      </c>
      <c r="X141" s="191">
        <v>4436742.5599999996</v>
      </c>
      <c r="Y141" s="191">
        <v>11091856.390000001</v>
      </c>
      <c r="Z141" s="191">
        <v>2218371.2799999998</v>
      </c>
      <c r="AA141" s="192"/>
      <c r="AB141" s="190" t="s">
        <v>53</v>
      </c>
      <c r="AC141" s="192">
        <v>670501</v>
      </c>
      <c r="AD141" s="190" t="s">
        <v>54</v>
      </c>
      <c r="AE141" s="191">
        <v>342981.44</v>
      </c>
      <c r="AF141" s="191">
        <v>236265.2</v>
      </c>
      <c r="AG141" s="191">
        <v>385708.79999999999</v>
      </c>
      <c r="AH141" s="191">
        <v>68964.47</v>
      </c>
      <c r="AI141" s="191">
        <v>212072.72</v>
      </c>
      <c r="AJ141" s="191">
        <v>151688.87</v>
      </c>
      <c r="AK141" s="191">
        <v>187777.86</v>
      </c>
      <c r="AL141" s="191">
        <v>632911.93000000005</v>
      </c>
      <c r="AM141" s="191"/>
      <c r="AN141" s="191"/>
      <c r="AO141" s="191"/>
      <c r="AP141" s="191"/>
      <c r="AQ141" s="191"/>
      <c r="AR141" s="193"/>
      <c r="AS141" s="192"/>
      <c r="AT141" s="104" t="s">
        <v>55</v>
      </c>
    </row>
    <row r="142" spans="1:46" ht="45" x14ac:dyDescent="0.25">
      <c r="A142" s="184" t="s">
        <v>842</v>
      </c>
      <c r="B142" s="92" t="s">
        <v>1038</v>
      </c>
      <c r="C142" s="185" t="s">
        <v>44</v>
      </c>
      <c r="D142" s="203" t="s">
        <v>122</v>
      </c>
      <c r="E142" s="187" t="s">
        <v>508</v>
      </c>
      <c r="F142" s="188" t="s">
        <v>509</v>
      </c>
      <c r="G142" s="189">
        <v>60</v>
      </c>
      <c r="H142" s="189" t="s">
        <v>48</v>
      </c>
      <c r="I142" s="189">
        <v>2024</v>
      </c>
      <c r="J142" s="189">
        <v>2024</v>
      </c>
      <c r="K142" s="189"/>
      <c r="L142" s="189" t="s">
        <v>48</v>
      </c>
      <c r="M142" s="189"/>
      <c r="N142" s="189" t="s">
        <v>48</v>
      </c>
      <c r="O142" s="190" t="s">
        <v>49</v>
      </c>
      <c r="P142" s="189" t="s">
        <v>77</v>
      </c>
      <c r="Q142" s="189" t="s">
        <v>510</v>
      </c>
      <c r="R142" s="189">
        <v>2</v>
      </c>
      <c r="S142" s="189" t="s">
        <v>48</v>
      </c>
      <c r="T142" s="189" t="s">
        <v>48</v>
      </c>
      <c r="U142" s="257">
        <v>1095000</v>
      </c>
      <c r="V142" s="257">
        <v>1095000</v>
      </c>
      <c r="W142" s="257">
        <v>1095000</v>
      </c>
      <c r="X142" s="257">
        <v>2190000</v>
      </c>
      <c r="Y142" s="257">
        <v>5475000</v>
      </c>
      <c r="Z142" s="257">
        <v>1095000</v>
      </c>
      <c r="AA142" s="192"/>
      <c r="AB142" s="190" t="s">
        <v>53</v>
      </c>
      <c r="AC142" s="192">
        <v>670501</v>
      </c>
      <c r="AD142" s="190" t="s">
        <v>54</v>
      </c>
      <c r="AE142" s="257">
        <v>383250</v>
      </c>
      <c r="AF142" s="257">
        <v>0</v>
      </c>
      <c r="AG142" s="257">
        <v>109500</v>
      </c>
      <c r="AH142" s="257">
        <v>54750</v>
      </c>
      <c r="AI142" s="257">
        <v>164250</v>
      </c>
      <c r="AJ142" s="257">
        <v>54750</v>
      </c>
      <c r="AK142" s="257">
        <v>0</v>
      </c>
      <c r="AL142" s="257">
        <v>328500</v>
      </c>
      <c r="AM142" s="191"/>
      <c r="AN142" s="191"/>
      <c r="AO142" s="191"/>
      <c r="AP142" s="191"/>
      <c r="AQ142" s="191"/>
      <c r="AR142" s="193" t="s">
        <v>47</v>
      </c>
      <c r="AS142" s="192"/>
      <c r="AT142" s="104" t="s">
        <v>55</v>
      </c>
    </row>
    <row r="143" spans="1:46" ht="75" x14ac:dyDescent="0.25">
      <c r="A143" s="184" t="s">
        <v>843</v>
      </c>
      <c r="B143" s="92" t="s">
        <v>1039</v>
      </c>
      <c r="C143" s="185" t="s">
        <v>44</v>
      </c>
      <c r="D143" s="203" t="s">
        <v>122</v>
      </c>
      <c r="E143" s="187" t="s">
        <v>511</v>
      </c>
      <c r="F143" s="188" t="s">
        <v>196</v>
      </c>
      <c r="G143" s="189">
        <v>72</v>
      </c>
      <c r="H143" s="189" t="s">
        <v>48</v>
      </c>
      <c r="I143" s="189">
        <v>2024</v>
      </c>
      <c r="J143" s="189">
        <v>2024</v>
      </c>
      <c r="K143" s="189"/>
      <c r="L143" s="189" t="s">
        <v>48</v>
      </c>
      <c r="M143" s="189"/>
      <c r="N143" s="189" t="s">
        <v>48</v>
      </c>
      <c r="O143" s="190" t="s">
        <v>49</v>
      </c>
      <c r="P143" s="189" t="s">
        <v>50</v>
      </c>
      <c r="Q143" s="247" t="s">
        <v>512</v>
      </c>
      <c r="R143" s="189">
        <v>1</v>
      </c>
      <c r="S143" s="189" t="s">
        <v>47</v>
      </c>
      <c r="T143" s="189" t="s">
        <v>47</v>
      </c>
      <c r="U143" s="191">
        <v>3000000</v>
      </c>
      <c r="V143" s="191">
        <v>3000000</v>
      </c>
      <c r="W143" s="191">
        <v>3000000</v>
      </c>
      <c r="X143" s="191">
        <v>3000000</v>
      </c>
      <c r="Y143" s="191">
        <v>12000000</v>
      </c>
      <c r="Z143" s="191">
        <v>3000000</v>
      </c>
      <c r="AA143" s="192"/>
      <c r="AB143" s="190" t="s">
        <v>53</v>
      </c>
      <c r="AC143" s="192">
        <v>670501</v>
      </c>
      <c r="AD143" s="190" t="s">
        <v>54</v>
      </c>
      <c r="AE143" s="191">
        <v>210000</v>
      </c>
      <c r="AF143" s="191">
        <v>298800</v>
      </c>
      <c r="AG143" s="191">
        <v>277500</v>
      </c>
      <c r="AH143" s="191">
        <v>103500</v>
      </c>
      <c r="AI143" s="191">
        <v>288000</v>
      </c>
      <c r="AJ143" s="191">
        <v>175200</v>
      </c>
      <c r="AK143" s="191">
        <v>224700</v>
      </c>
      <c r="AL143" s="191">
        <v>600000</v>
      </c>
      <c r="AM143" s="191">
        <v>10500</v>
      </c>
      <c r="AN143" s="191">
        <v>210000</v>
      </c>
      <c r="AO143" s="191">
        <v>391800</v>
      </c>
      <c r="AP143" s="191">
        <v>210000</v>
      </c>
      <c r="AQ143" s="191"/>
      <c r="AR143" s="193"/>
      <c r="AS143" s="192"/>
      <c r="AT143" s="104" t="s">
        <v>55</v>
      </c>
    </row>
    <row r="144" spans="1:46" ht="45" x14ac:dyDescent="0.25">
      <c r="A144" s="184" t="s">
        <v>844</v>
      </c>
      <c r="B144" s="92" t="s">
        <v>1040</v>
      </c>
      <c r="C144" s="185" t="s">
        <v>44</v>
      </c>
      <c r="D144" s="203" t="s">
        <v>122</v>
      </c>
      <c r="E144" s="187" t="s">
        <v>513</v>
      </c>
      <c r="F144" s="188" t="s">
        <v>196</v>
      </c>
      <c r="G144" s="189">
        <v>72</v>
      </c>
      <c r="H144" s="189" t="s">
        <v>47</v>
      </c>
      <c r="I144" s="189">
        <v>2024</v>
      </c>
      <c r="J144" s="189">
        <v>2024</v>
      </c>
      <c r="K144" s="189"/>
      <c r="L144" s="189" t="s">
        <v>48</v>
      </c>
      <c r="M144" s="189"/>
      <c r="N144" s="189" t="s">
        <v>48</v>
      </c>
      <c r="O144" s="190" t="s">
        <v>49</v>
      </c>
      <c r="P144" s="189" t="s">
        <v>50</v>
      </c>
      <c r="Q144" s="189" t="s">
        <v>514</v>
      </c>
      <c r="R144" s="189">
        <v>1</v>
      </c>
      <c r="S144" s="189" t="s">
        <v>47</v>
      </c>
      <c r="T144" s="189" t="s">
        <v>47</v>
      </c>
      <c r="U144" s="191">
        <v>1000000</v>
      </c>
      <c r="V144" s="191">
        <v>1000000</v>
      </c>
      <c r="W144" s="191">
        <v>1000000</v>
      </c>
      <c r="X144" s="191">
        <v>3000000</v>
      </c>
      <c r="Y144" s="191">
        <v>6000000</v>
      </c>
      <c r="Z144" s="191">
        <v>1000000</v>
      </c>
      <c r="AA144" s="192"/>
      <c r="AB144" s="190" t="s">
        <v>53</v>
      </c>
      <c r="AC144" s="192">
        <v>670501</v>
      </c>
      <c r="AD144" s="190" t="s">
        <v>54</v>
      </c>
      <c r="AE144" s="191">
        <v>250000</v>
      </c>
      <c r="AF144" s="191"/>
      <c r="AG144" s="191"/>
      <c r="AH144" s="191"/>
      <c r="AI144" s="191"/>
      <c r="AJ144" s="191"/>
      <c r="AK144" s="191"/>
      <c r="AL144" s="191">
        <v>750000</v>
      </c>
      <c r="AM144" s="191"/>
      <c r="AN144" s="191"/>
      <c r="AO144" s="191"/>
      <c r="AP144" s="191"/>
      <c r="AQ144" s="191"/>
      <c r="AR144" s="193"/>
      <c r="AS144" s="192"/>
      <c r="AT144" s="104" t="s">
        <v>55</v>
      </c>
    </row>
    <row r="145" spans="1:46" ht="90" x14ac:dyDescent="0.25">
      <c r="A145" s="184" t="s">
        <v>845</v>
      </c>
      <c r="B145" s="92" t="s">
        <v>1041</v>
      </c>
      <c r="C145" s="185" t="s">
        <v>44</v>
      </c>
      <c r="D145" s="203" t="s">
        <v>122</v>
      </c>
      <c r="E145" s="187" t="s">
        <v>515</v>
      </c>
      <c r="F145" s="188" t="s">
        <v>180</v>
      </c>
      <c r="G145" s="189">
        <v>48</v>
      </c>
      <c r="H145" s="189" t="s">
        <v>47</v>
      </c>
      <c r="I145" s="189">
        <v>2024</v>
      </c>
      <c r="J145" s="189">
        <v>2024</v>
      </c>
      <c r="K145" s="189"/>
      <c r="L145" s="189" t="s">
        <v>48</v>
      </c>
      <c r="M145" s="189"/>
      <c r="N145" s="189" t="s">
        <v>48</v>
      </c>
      <c r="O145" s="190" t="s">
        <v>49</v>
      </c>
      <c r="P145" s="189" t="s">
        <v>77</v>
      </c>
      <c r="Q145" s="189" t="s">
        <v>345</v>
      </c>
      <c r="R145" s="189">
        <v>1</v>
      </c>
      <c r="S145" s="189" t="s">
        <v>47</v>
      </c>
      <c r="T145" s="189" t="s">
        <v>47</v>
      </c>
      <c r="U145" s="191">
        <v>1785000</v>
      </c>
      <c r="V145" s="191">
        <v>1785000</v>
      </c>
      <c r="W145" s="191">
        <v>1785000</v>
      </c>
      <c r="X145" s="191">
        <v>1785000</v>
      </c>
      <c r="Y145" s="191">
        <v>7140000</v>
      </c>
      <c r="Z145" s="191">
        <v>1785000</v>
      </c>
      <c r="AA145" s="192"/>
      <c r="AB145" s="190" t="s">
        <v>53</v>
      </c>
      <c r="AC145" s="192">
        <v>670501</v>
      </c>
      <c r="AD145" s="190" t="s">
        <v>54</v>
      </c>
      <c r="AE145" s="191">
        <v>190000</v>
      </c>
      <c r="AF145" s="191">
        <v>190000</v>
      </c>
      <c r="AG145" s="191">
        <v>190000</v>
      </c>
      <c r="AH145" s="191">
        <v>50000</v>
      </c>
      <c r="AI145" s="191">
        <v>125000</v>
      </c>
      <c r="AJ145" s="191">
        <v>50000</v>
      </c>
      <c r="AK145" s="191">
        <v>190000</v>
      </c>
      <c r="AL145" s="191">
        <v>200000</v>
      </c>
      <c r="AM145" s="191"/>
      <c r="AN145" s="191">
        <v>200000</v>
      </c>
      <c r="AO145" s="191">
        <v>200000</v>
      </c>
      <c r="AP145" s="191">
        <v>200000</v>
      </c>
      <c r="AQ145" s="191"/>
      <c r="AR145" s="193"/>
      <c r="AS145" s="190" t="s">
        <v>516</v>
      </c>
      <c r="AT145" s="104" t="s">
        <v>55</v>
      </c>
    </row>
    <row r="146" spans="1:46" ht="75" x14ac:dyDescent="0.25">
      <c r="A146" s="184" t="s">
        <v>846</v>
      </c>
      <c r="B146" s="92" t="s">
        <v>1042</v>
      </c>
      <c r="C146" s="185" t="s">
        <v>44</v>
      </c>
      <c r="D146" s="203" t="s">
        <v>122</v>
      </c>
      <c r="E146" s="187" t="s">
        <v>517</v>
      </c>
      <c r="F146" s="188" t="s">
        <v>201</v>
      </c>
      <c r="G146" s="189">
        <v>36</v>
      </c>
      <c r="H146" s="189" t="s">
        <v>48</v>
      </c>
      <c r="I146" s="189">
        <v>2024</v>
      </c>
      <c r="J146" s="189">
        <v>2024</v>
      </c>
      <c r="K146" s="189"/>
      <c r="L146" s="189" t="s">
        <v>48</v>
      </c>
      <c r="M146" s="189"/>
      <c r="N146" s="189" t="s">
        <v>48</v>
      </c>
      <c r="O146" s="190" t="s">
        <v>49</v>
      </c>
      <c r="P146" s="189" t="s">
        <v>50</v>
      </c>
      <c r="Q146" s="189" t="s">
        <v>518</v>
      </c>
      <c r="R146" s="189">
        <v>1</v>
      </c>
      <c r="S146" s="189" t="s">
        <v>48</v>
      </c>
      <c r="T146" s="189" t="s">
        <v>48</v>
      </c>
      <c r="U146" s="191">
        <v>500000</v>
      </c>
      <c r="V146" s="191">
        <v>500000</v>
      </c>
      <c r="W146" s="191">
        <v>500000</v>
      </c>
      <c r="X146" s="191"/>
      <c r="Y146" s="191">
        <v>1500000</v>
      </c>
      <c r="Z146" s="191">
        <v>500000</v>
      </c>
      <c r="AA146" s="192"/>
      <c r="AB146" s="190" t="s">
        <v>53</v>
      </c>
      <c r="AC146" s="192">
        <v>670501</v>
      </c>
      <c r="AD146" s="190" t="s">
        <v>54</v>
      </c>
      <c r="AE146" s="191"/>
      <c r="AF146" s="191"/>
      <c r="AG146" s="191"/>
      <c r="AH146" s="191"/>
      <c r="AI146" s="191"/>
      <c r="AJ146" s="191"/>
      <c r="AK146" s="191"/>
      <c r="AL146" s="191"/>
      <c r="AM146" s="191">
        <v>500000</v>
      </c>
      <c r="AN146" s="191"/>
      <c r="AO146" s="191"/>
      <c r="AP146" s="191"/>
      <c r="AQ146" s="191"/>
      <c r="AR146" s="193"/>
      <c r="AS146" s="190" t="s">
        <v>519</v>
      </c>
      <c r="AT146" s="104" t="s">
        <v>55</v>
      </c>
    </row>
    <row r="147" spans="1:46" ht="45" x14ac:dyDescent="0.25">
      <c r="A147" s="184" t="s">
        <v>847</v>
      </c>
      <c r="B147" s="92" t="s">
        <v>1043</v>
      </c>
      <c r="C147" s="185" t="s">
        <v>44</v>
      </c>
      <c r="D147" s="203" t="s">
        <v>122</v>
      </c>
      <c r="E147" s="187" t="s">
        <v>520</v>
      </c>
      <c r="F147" s="188" t="s">
        <v>207</v>
      </c>
      <c r="G147" s="189">
        <v>36</v>
      </c>
      <c r="H147" s="189" t="s">
        <v>47</v>
      </c>
      <c r="I147" s="189">
        <v>2024</v>
      </c>
      <c r="J147" s="189">
        <v>2024</v>
      </c>
      <c r="K147" s="189"/>
      <c r="L147" s="189" t="s">
        <v>48</v>
      </c>
      <c r="M147" s="189"/>
      <c r="N147" s="189" t="s">
        <v>48</v>
      </c>
      <c r="O147" s="190" t="s">
        <v>49</v>
      </c>
      <c r="P147" s="189" t="s">
        <v>50</v>
      </c>
      <c r="Q147" s="189" t="s">
        <v>521</v>
      </c>
      <c r="R147" s="189">
        <v>1</v>
      </c>
      <c r="S147" s="189" t="s">
        <v>47</v>
      </c>
      <c r="T147" s="189" t="s">
        <v>48</v>
      </c>
      <c r="U147" s="191">
        <v>11684927.82</v>
      </c>
      <c r="V147" s="191">
        <v>23369855.649999999</v>
      </c>
      <c r="W147" s="191">
        <v>23369855.649999999</v>
      </c>
      <c r="X147" s="191">
        <v>39382034.439999998</v>
      </c>
      <c r="Y147" s="191">
        <v>97806673.560000002</v>
      </c>
      <c r="Z147" s="191"/>
      <c r="AA147" s="192"/>
      <c r="AB147" s="190" t="s">
        <v>53</v>
      </c>
      <c r="AC147" s="192">
        <v>670501</v>
      </c>
      <c r="AD147" s="190" t="s">
        <v>54</v>
      </c>
      <c r="AE147" s="191">
        <v>2535344.1</v>
      </c>
      <c r="AF147" s="191">
        <v>1858230.34</v>
      </c>
      <c r="AG147" s="191">
        <v>2210916.7599999998</v>
      </c>
      <c r="AH147" s="191">
        <v>668777.31999999995</v>
      </c>
      <c r="AI147" s="191">
        <v>1621355.56</v>
      </c>
      <c r="AJ147" s="191">
        <v>947769.4</v>
      </c>
      <c r="AK147" s="191">
        <v>1322646.33</v>
      </c>
      <c r="AL147" s="191">
        <v>4229676.41</v>
      </c>
      <c r="AM147" s="191">
        <v>1075770.26</v>
      </c>
      <c r="AN147" s="191">
        <v>3381811.06</v>
      </c>
      <c r="AO147" s="191">
        <v>1585655.97</v>
      </c>
      <c r="AP147" s="191">
        <v>1496582.07</v>
      </c>
      <c r="AQ147" s="191">
        <v>435320.08</v>
      </c>
      <c r="AR147" s="193"/>
      <c r="AS147" s="192"/>
      <c r="AT147" s="104" t="s">
        <v>55</v>
      </c>
    </row>
    <row r="148" spans="1:46" ht="45" x14ac:dyDescent="0.25">
      <c r="A148" s="244" t="s">
        <v>848</v>
      </c>
      <c r="B148" s="92" t="s">
        <v>1044</v>
      </c>
      <c r="C148" s="185" t="s">
        <v>44</v>
      </c>
      <c r="D148" s="203" t="s">
        <v>122</v>
      </c>
      <c r="E148" s="187" t="s">
        <v>522</v>
      </c>
      <c r="F148" s="188" t="s">
        <v>207</v>
      </c>
      <c r="G148" s="189">
        <v>4</v>
      </c>
      <c r="H148" s="189" t="s">
        <v>47</v>
      </c>
      <c r="I148" s="189">
        <v>2024</v>
      </c>
      <c r="J148" s="189">
        <v>2024</v>
      </c>
      <c r="K148" s="189"/>
      <c r="L148" s="189" t="s">
        <v>48</v>
      </c>
      <c r="M148" s="189"/>
      <c r="N148" s="189" t="s">
        <v>48</v>
      </c>
      <c r="O148" s="190" t="s">
        <v>49</v>
      </c>
      <c r="P148" s="189" t="s">
        <v>50</v>
      </c>
      <c r="Q148" s="189" t="s">
        <v>521</v>
      </c>
      <c r="R148" s="189">
        <v>1</v>
      </c>
      <c r="S148" s="189" t="s">
        <v>47</v>
      </c>
      <c r="T148" s="189" t="s">
        <v>48</v>
      </c>
      <c r="U148" s="191">
        <v>7244030.5899999999</v>
      </c>
      <c r="V148" s="191"/>
      <c r="W148" s="191"/>
      <c r="X148" s="191"/>
      <c r="Y148" s="191">
        <v>7244030.5899999999</v>
      </c>
      <c r="Z148" s="191">
        <v>7244030.5899999999</v>
      </c>
      <c r="AA148" s="192"/>
      <c r="AB148" s="190" t="s">
        <v>53</v>
      </c>
      <c r="AC148" s="192">
        <v>670501</v>
      </c>
      <c r="AD148" s="190" t="s">
        <v>54</v>
      </c>
      <c r="AE148" s="191">
        <v>1956994.04</v>
      </c>
      <c r="AF148" s="191">
        <v>617623.63</v>
      </c>
      <c r="AG148" s="191">
        <v>1353256.24</v>
      </c>
      <c r="AH148" s="191">
        <v>702623.3</v>
      </c>
      <c r="AI148" s="191">
        <v>896122.96</v>
      </c>
      <c r="AJ148" s="191">
        <v>226778.83</v>
      </c>
      <c r="AK148" s="191">
        <v>730612.43</v>
      </c>
      <c r="AL148" s="191">
        <v>278823.90000000002</v>
      </c>
      <c r="AM148" s="191">
        <v>250880</v>
      </c>
      <c r="AN148" s="191"/>
      <c r="AO148" s="191"/>
      <c r="AP148" s="191"/>
      <c r="AQ148" s="191">
        <v>230315.26</v>
      </c>
      <c r="AR148" s="193"/>
      <c r="AS148" s="192"/>
      <c r="AT148" s="104" t="s">
        <v>55</v>
      </c>
    </row>
    <row r="149" spans="1:46" ht="45" x14ac:dyDescent="0.25">
      <c r="A149" s="184" t="s">
        <v>849</v>
      </c>
      <c r="B149" s="92" t="s">
        <v>1045</v>
      </c>
      <c r="C149" s="185" t="s">
        <v>44</v>
      </c>
      <c r="D149" s="203" t="s">
        <v>122</v>
      </c>
      <c r="E149" s="187" t="s">
        <v>523</v>
      </c>
      <c r="F149" s="188" t="s">
        <v>207</v>
      </c>
      <c r="G149" s="189">
        <v>24</v>
      </c>
      <c r="H149" s="189" t="s">
        <v>47</v>
      </c>
      <c r="I149" s="189">
        <v>2024</v>
      </c>
      <c r="J149" s="189">
        <v>2024</v>
      </c>
      <c r="K149" s="189"/>
      <c r="L149" s="189" t="s">
        <v>48</v>
      </c>
      <c r="M149" s="189"/>
      <c r="N149" s="189" t="s">
        <v>48</v>
      </c>
      <c r="O149" s="190" t="s">
        <v>49</v>
      </c>
      <c r="P149" s="189" t="s">
        <v>50</v>
      </c>
      <c r="Q149" s="189" t="s">
        <v>208</v>
      </c>
      <c r="R149" s="189">
        <v>1</v>
      </c>
      <c r="S149" s="189" t="s">
        <v>47</v>
      </c>
      <c r="T149" s="189" t="s">
        <v>47</v>
      </c>
      <c r="U149" s="191">
        <v>65392.959999999999</v>
      </c>
      <c r="V149" s="191">
        <v>2397027.61</v>
      </c>
      <c r="W149" s="191">
        <v>3547857.92</v>
      </c>
      <c r="X149" s="191">
        <v>6317590.9299999997</v>
      </c>
      <c r="Y149" s="191">
        <v>12327869.42</v>
      </c>
      <c r="Z149" s="191">
        <v>3547857.92</v>
      </c>
      <c r="AA149" s="192"/>
      <c r="AB149" s="190" t="s">
        <v>53</v>
      </c>
      <c r="AC149" s="192">
        <v>670501</v>
      </c>
      <c r="AD149" s="190" t="s">
        <v>54</v>
      </c>
      <c r="AE149" s="191">
        <v>434587.8</v>
      </c>
      <c r="AF149" s="191">
        <v>278196.77</v>
      </c>
      <c r="AG149" s="191">
        <v>488785.13</v>
      </c>
      <c r="AH149" s="191">
        <v>119763.76</v>
      </c>
      <c r="AI149" s="191">
        <v>347702.19</v>
      </c>
      <c r="AJ149" s="191">
        <v>196138.14</v>
      </c>
      <c r="AK149" s="191">
        <v>234501.64</v>
      </c>
      <c r="AL149" s="191">
        <v>701287.85</v>
      </c>
      <c r="AM149" s="191">
        <v>52583.78</v>
      </c>
      <c r="AN149" s="191">
        <v>257064.99</v>
      </c>
      <c r="AO149" s="191">
        <v>231255.54</v>
      </c>
      <c r="AP149" s="191">
        <v>142882.4</v>
      </c>
      <c r="AQ149" s="191">
        <v>63107.93</v>
      </c>
      <c r="AR149" s="193"/>
      <c r="AS149" s="192"/>
      <c r="AT149" s="104" t="s">
        <v>55</v>
      </c>
    </row>
    <row r="150" spans="1:46" ht="45" x14ac:dyDescent="0.25">
      <c r="A150" s="184" t="s">
        <v>850</v>
      </c>
      <c r="B150" s="92" t="s">
        <v>1046</v>
      </c>
      <c r="C150" s="185" t="s">
        <v>44</v>
      </c>
      <c r="D150" s="203" t="s">
        <v>122</v>
      </c>
      <c r="E150" s="187" t="s">
        <v>524</v>
      </c>
      <c r="F150" s="188" t="s">
        <v>207</v>
      </c>
      <c r="G150" s="189">
        <v>6</v>
      </c>
      <c r="H150" s="189" t="s">
        <v>47</v>
      </c>
      <c r="I150" s="189">
        <v>2024</v>
      </c>
      <c r="J150" s="189">
        <v>2024</v>
      </c>
      <c r="K150" s="189"/>
      <c r="L150" s="189" t="s">
        <v>48</v>
      </c>
      <c r="M150" s="189"/>
      <c r="N150" s="189" t="s">
        <v>48</v>
      </c>
      <c r="O150" s="190" t="s">
        <v>49</v>
      </c>
      <c r="P150" s="189" t="s">
        <v>50</v>
      </c>
      <c r="Q150" s="189" t="s">
        <v>495</v>
      </c>
      <c r="R150" s="189">
        <v>1</v>
      </c>
      <c r="S150" s="189" t="s">
        <v>47</v>
      </c>
      <c r="T150" s="189" t="s">
        <v>48</v>
      </c>
      <c r="U150" s="191">
        <v>6987239.2699999996</v>
      </c>
      <c r="V150" s="191"/>
      <c r="W150" s="191"/>
      <c r="X150" s="191"/>
      <c r="Y150" s="191">
        <v>6987239.2699999996</v>
      </c>
      <c r="Z150" s="191"/>
      <c r="AA150" s="192"/>
      <c r="AB150" s="190" t="s">
        <v>53</v>
      </c>
      <c r="AC150" s="192">
        <v>670501</v>
      </c>
      <c r="AD150" s="190" t="s">
        <v>54</v>
      </c>
      <c r="AE150" s="191">
        <v>1966662.23</v>
      </c>
      <c r="AF150" s="191">
        <v>642585.92000000004</v>
      </c>
      <c r="AG150" s="191">
        <v>1422750.56</v>
      </c>
      <c r="AH150" s="191">
        <v>200194.85</v>
      </c>
      <c r="AI150" s="191">
        <v>1100041.1100000001</v>
      </c>
      <c r="AJ150" s="191">
        <v>207553.95</v>
      </c>
      <c r="AK150" s="191">
        <v>342280.14</v>
      </c>
      <c r="AL150" s="191">
        <v>1105170.51</v>
      </c>
      <c r="AM150" s="191"/>
      <c r="AN150" s="191"/>
      <c r="AO150" s="191"/>
      <c r="AP150" s="191"/>
      <c r="AQ150" s="191"/>
      <c r="AR150" s="193"/>
      <c r="AS150" s="192"/>
      <c r="AT150" s="104" t="s">
        <v>55</v>
      </c>
    </row>
    <row r="151" spans="1:46" ht="45" x14ac:dyDescent="0.25">
      <c r="A151" s="258" t="s">
        <v>851</v>
      </c>
      <c r="B151" s="92" t="s">
        <v>1047</v>
      </c>
      <c r="C151" s="185" t="s">
        <v>44</v>
      </c>
      <c r="D151" s="203" t="s">
        <v>122</v>
      </c>
      <c r="E151" s="187" t="s">
        <v>525</v>
      </c>
      <c r="F151" s="188" t="s">
        <v>210</v>
      </c>
      <c r="G151" s="189">
        <v>36</v>
      </c>
      <c r="H151" s="189" t="s">
        <v>47</v>
      </c>
      <c r="I151" s="189">
        <v>2024</v>
      </c>
      <c r="J151" s="189">
        <v>2024</v>
      </c>
      <c r="K151" s="189"/>
      <c r="L151" s="189" t="s">
        <v>48</v>
      </c>
      <c r="M151" s="189"/>
      <c r="N151" s="189" t="s">
        <v>48</v>
      </c>
      <c r="O151" s="190" t="s">
        <v>49</v>
      </c>
      <c r="P151" s="189" t="s">
        <v>77</v>
      </c>
      <c r="Q151" s="259" t="s">
        <v>526</v>
      </c>
      <c r="R151" s="189">
        <v>2</v>
      </c>
      <c r="S151" s="189" t="s">
        <v>47</v>
      </c>
      <c r="T151" s="189" t="s">
        <v>48</v>
      </c>
      <c r="U151" s="191">
        <v>2276819.7400000002</v>
      </c>
      <c r="V151" s="191">
        <v>4859039.04</v>
      </c>
      <c r="W151" s="191">
        <v>4553639.4800000004</v>
      </c>
      <c r="X151" s="191">
        <v>7741187.1160000004</v>
      </c>
      <c r="Y151" s="191">
        <v>19430685.379999999</v>
      </c>
      <c r="Z151" s="191"/>
      <c r="AA151" s="192"/>
      <c r="AB151" s="190" t="s">
        <v>53</v>
      </c>
      <c r="AC151" s="192">
        <v>670501</v>
      </c>
      <c r="AD151" s="190" t="s">
        <v>54</v>
      </c>
      <c r="AE151" s="191">
        <v>1053836.507</v>
      </c>
      <c r="AF151" s="191">
        <v>551624.58169999998</v>
      </c>
      <c r="AG151" s="191">
        <v>446500.77679999999</v>
      </c>
      <c r="AH151" s="191">
        <v>212662.29740000001</v>
      </c>
      <c r="AI151" s="191">
        <v>439569.42879999999</v>
      </c>
      <c r="AJ151" s="191">
        <v>218680.57740000001</v>
      </c>
      <c r="AK151" s="191">
        <v>439291.86330000003</v>
      </c>
      <c r="AL151" s="191">
        <v>1496873.0079999999</v>
      </c>
      <c r="AM151" s="191"/>
      <c r="AN151" s="191"/>
      <c r="AO151" s="191"/>
      <c r="AP151" s="191"/>
      <c r="AQ151" s="191"/>
      <c r="AR151" s="193"/>
      <c r="AS151" s="192"/>
      <c r="AT151" s="104" t="s">
        <v>55</v>
      </c>
    </row>
    <row r="152" spans="1:46" ht="60" x14ac:dyDescent="0.25">
      <c r="A152" s="184" t="s">
        <v>852</v>
      </c>
      <c r="B152" s="92" t="s">
        <v>1048</v>
      </c>
      <c r="C152" s="185" t="s">
        <v>44</v>
      </c>
      <c r="D152" s="203" t="s">
        <v>122</v>
      </c>
      <c r="E152" s="187" t="s">
        <v>527</v>
      </c>
      <c r="F152" s="188" t="s">
        <v>196</v>
      </c>
      <c r="G152" s="189">
        <v>6</v>
      </c>
      <c r="H152" s="189" t="s">
        <v>47</v>
      </c>
      <c r="I152" s="189">
        <v>2024</v>
      </c>
      <c r="J152" s="189">
        <v>2024</v>
      </c>
      <c r="K152" s="189"/>
      <c r="L152" s="189" t="s">
        <v>48</v>
      </c>
      <c r="M152" s="189"/>
      <c r="N152" s="189" t="s">
        <v>48</v>
      </c>
      <c r="O152" s="190" t="s">
        <v>49</v>
      </c>
      <c r="P152" s="189" t="s">
        <v>50</v>
      </c>
      <c r="Q152" s="189" t="s">
        <v>213</v>
      </c>
      <c r="R152" s="189">
        <v>1</v>
      </c>
      <c r="S152" s="189" t="s">
        <v>48</v>
      </c>
      <c r="T152" s="189" t="s">
        <v>48</v>
      </c>
      <c r="U152" s="191">
        <v>3086835.4</v>
      </c>
      <c r="V152" s="191"/>
      <c r="W152" s="191"/>
      <c r="X152" s="191"/>
      <c r="Y152" s="191">
        <v>3086835.4</v>
      </c>
      <c r="Z152" s="191">
        <v>3086835.4</v>
      </c>
      <c r="AA152" s="192"/>
      <c r="AB152" s="190"/>
      <c r="AC152" s="192">
        <v>670501</v>
      </c>
      <c r="AD152" s="190" t="s">
        <v>54</v>
      </c>
      <c r="AE152" s="191">
        <v>450000</v>
      </c>
      <c r="AF152" s="191">
        <v>428331.83</v>
      </c>
      <c r="AG152" s="191">
        <v>502940.3</v>
      </c>
      <c r="AH152" s="191">
        <v>98935.51</v>
      </c>
      <c r="AI152" s="191">
        <v>350000</v>
      </c>
      <c r="AJ152" s="191">
        <v>300000</v>
      </c>
      <c r="AK152" s="191">
        <v>354627.76</v>
      </c>
      <c r="AL152" s="191">
        <v>600000</v>
      </c>
      <c r="AM152" s="191">
        <v>2000</v>
      </c>
      <c r="AN152" s="191"/>
      <c r="AO152" s="191"/>
      <c r="AP152" s="191"/>
      <c r="AQ152" s="191"/>
      <c r="AR152" s="193"/>
      <c r="AS152" s="192"/>
      <c r="AT152" s="104" t="s">
        <v>55</v>
      </c>
    </row>
    <row r="153" spans="1:46" ht="45" x14ac:dyDescent="0.25">
      <c r="A153" s="184" t="s">
        <v>853</v>
      </c>
      <c r="B153" s="92" t="s">
        <v>1049</v>
      </c>
      <c r="C153" s="185" t="s">
        <v>44</v>
      </c>
      <c r="D153" s="203" t="s">
        <v>122</v>
      </c>
      <c r="E153" s="187" t="s">
        <v>528</v>
      </c>
      <c r="F153" s="188" t="s">
        <v>529</v>
      </c>
      <c r="G153" s="189">
        <v>36</v>
      </c>
      <c r="H153" s="189" t="s">
        <v>47</v>
      </c>
      <c r="I153" s="189">
        <v>2024</v>
      </c>
      <c r="J153" s="189">
        <v>2024</v>
      </c>
      <c r="K153" s="189"/>
      <c r="L153" s="189" t="s">
        <v>48</v>
      </c>
      <c r="M153" s="189"/>
      <c r="N153" s="189" t="s">
        <v>47</v>
      </c>
      <c r="O153" s="190" t="s">
        <v>49</v>
      </c>
      <c r="P153" s="189" t="s">
        <v>50</v>
      </c>
      <c r="Q153" s="189" t="s">
        <v>530</v>
      </c>
      <c r="R153" s="189">
        <v>2</v>
      </c>
      <c r="S153" s="189" t="s">
        <v>48</v>
      </c>
      <c r="T153" s="189" t="s">
        <v>48</v>
      </c>
      <c r="U153" s="191">
        <v>500000</v>
      </c>
      <c r="V153" s="191">
        <v>500000</v>
      </c>
      <c r="W153" s="191">
        <v>500000</v>
      </c>
      <c r="X153" s="191"/>
      <c r="Y153" s="191">
        <v>1500000</v>
      </c>
      <c r="Z153" s="191">
        <v>500000</v>
      </c>
      <c r="AA153" s="192"/>
      <c r="AB153" s="190"/>
      <c r="AC153" s="192">
        <v>239787</v>
      </c>
      <c r="AD153" s="190" t="s">
        <v>214</v>
      </c>
      <c r="AE153" s="191"/>
      <c r="AF153" s="191"/>
      <c r="AG153" s="191"/>
      <c r="AH153" s="191"/>
      <c r="AI153" s="191"/>
      <c r="AJ153" s="191"/>
      <c r="AK153" s="191"/>
      <c r="AL153" s="191"/>
      <c r="AM153" s="191">
        <v>1500000</v>
      </c>
      <c r="AN153" s="191"/>
      <c r="AO153" s="191"/>
      <c r="AP153" s="191"/>
      <c r="AQ153" s="191"/>
      <c r="AR153" s="193"/>
      <c r="AS153" s="192"/>
      <c r="AT153" s="104" t="s">
        <v>55</v>
      </c>
    </row>
    <row r="154" spans="1:46" ht="165" x14ac:dyDescent="0.25">
      <c r="A154" s="184" t="s">
        <v>854</v>
      </c>
      <c r="B154" s="92" t="s">
        <v>1050</v>
      </c>
      <c r="C154" s="185" t="s">
        <v>44</v>
      </c>
      <c r="D154" s="203" t="s">
        <v>122</v>
      </c>
      <c r="E154" s="260" t="s">
        <v>531</v>
      </c>
      <c r="F154" s="188" t="s">
        <v>196</v>
      </c>
      <c r="G154" s="189">
        <v>36</v>
      </c>
      <c r="H154" s="189" t="s">
        <v>47</v>
      </c>
      <c r="I154" s="189">
        <v>2024</v>
      </c>
      <c r="J154" s="189">
        <v>2024</v>
      </c>
      <c r="K154" s="189"/>
      <c r="L154" s="189" t="s">
        <v>48</v>
      </c>
      <c r="M154" s="189"/>
      <c r="N154" s="189" t="s">
        <v>48</v>
      </c>
      <c r="O154" s="190" t="s">
        <v>49</v>
      </c>
      <c r="P154" s="189" t="s">
        <v>50</v>
      </c>
      <c r="Q154" s="189" t="s">
        <v>462</v>
      </c>
      <c r="R154" s="189">
        <v>1</v>
      </c>
      <c r="S154" s="189" t="s">
        <v>48</v>
      </c>
      <c r="T154" s="189" t="s">
        <v>48</v>
      </c>
      <c r="U154" s="191"/>
      <c r="V154" s="191">
        <v>1494263.79</v>
      </c>
      <c r="W154" s="191">
        <v>1494263.79</v>
      </c>
      <c r="X154" s="191">
        <v>5977055.1399999997</v>
      </c>
      <c r="Y154" s="191">
        <v>8965582.7100000009</v>
      </c>
      <c r="Z154" s="191">
        <v>1494263.79</v>
      </c>
      <c r="AA154" s="192"/>
      <c r="AB154" s="190" t="s">
        <v>53</v>
      </c>
      <c r="AC154" s="192">
        <v>670501</v>
      </c>
      <c r="AD154" s="190" t="s">
        <v>54</v>
      </c>
      <c r="AE154" s="191"/>
      <c r="AF154" s="191"/>
      <c r="AG154" s="191"/>
      <c r="AH154" s="191"/>
      <c r="AI154" s="191"/>
      <c r="AJ154" s="191"/>
      <c r="AK154" s="191"/>
      <c r="AL154" s="191"/>
      <c r="AM154" s="191">
        <v>1494263.79</v>
      </c>
      <c r="AN154" s="191"/>
      <c r="AO154" s="191"/>
      <c r="AP154" s="191"/>
      <c r="AQ154" s="191"/>
      <c r="AR154" s="193"/>
      <c r="AS154" s="190" t="s">
        <v>532</v>
      </c>
      <c r="AT154" s="104" t="s">
        <v>55</v>
      </c>
    </row>
    <row r="155" spans="1:46" ht="45" x14ac:dyDescent="0.25">
      <c r="A155" s="184" t="s">
        <v>855</v>
      </c>
      <c r="B155" s="92" t="s">
        <v>1053</v>
      </c>
      <c r="C155" s="185" t="s">
        <v>44</v>
      </c>
      <c r="D155" s="203" t="s">
        <v>122</v>
      </c>
      <c r="E155" s="187" t="s">
        <v>533</v>
      </c>
      <c r="F155" s="188" t="s">
        <v>124</v>
      </c>
      <c r="G155" s="189">
        <v>60</v>
      </c>
      <c r="H155" s="189" t="s">
        <v>47</v>
      </c>
      <c r="I155" s="189">
        <v>2024</v>
      </c>
      <c r="J155" s="189">
        <v>2024</v>
      </c>
      <c r="K155" s="189"/>
      <c r="L155" s="189" t="s">
        <v>48</v>
      </c>
      <c r="M155" s="189"/>
      <c r="N155" s="189" t="s">
        <v>48</v>
      </c>
      <c r="O155" s="190" t="s">
        <v>49</v>
      </c>
      <c r="P155" s="189" t="s">
        <v>50</v>
      </c>
      <c r="Q155" s="189" t="s">
        <v>534</v>
      </c>
      <c r="R155" s="189">
        <v>1</v>
      </c>
      <c r="S155" s="189" t="s">
        <v>48</v>
      </c>
      <c r="T155" s="189" t="s">
        <v>48</v>
      </c>
      <c r="U155" s="191">
        <v>173250</v>
      </c>
      <c r="V155" s="191">
        <v>389812</v>
      </c>
      <c r="W155" s="191">
        <v>389812</v>
      </c>
      <c r="X155" s="191">
        <v>952874</v>
      </c>
      <c r="Y155" s="191">
        <v>1732500</v>
      </c>
      <c r="Z155" s="191">
        <v>389812</v>
      </c>
      <c r="AA155" s="191">
        <v>1732500</v>
      </c>
      <c r="AB155" s="190" t="s">
        <v>53</v>
      </c>
      <c r="AC155" s="192">
        <v>670501</v>
      </c>
      <c r="AD155" s="190" t="s">
        <v>54</v>
      </c>
      <c r="AE155" s="191"/>
      <c r="AF155" s="191"/>
      <c r="AG155" s="191">
        <v>389812</v>
      </c>
      <c r="AH155" s="191"/>
      <c r="AI155" s="191"/>
      <c r="AJ155" s="191"/>
      <c r="AK155" s="191"/>
      <c r="AL155" s="191"/>
      <c r="AM155" s="191"/>
      <c r="AN155" s="191"/>
      <c r="AO155" s="191"/>
      <c r="AP155" s="191"/>
      <c r="AQ155" s="191"/>
      <c r="AR155" s="261"/>
      <c r="AS155" s="262" t="s">
        <v>1051</v>
      </c>
      <c r="AT155" s="256" t="s">
        <v>1052</v>
      </c>
    </row>
    <row r="156" spans="1:46" ht="45" x14ac:dyDescent="0.25">
      <c r="A156" s="263" t="s">
        <v>856</v>
      </c>
      <c r="B156" s="92" t="s">
        <v>1054</v>
      </c>
      <c r="C156" s="185" t="s">
        <v>44</v>
      </c>
      <c r="D156" s="203" t="s">
        <v>122</v>
      </c>
      <c r="E156" s="187" t="s">
        <v>535</v>
      </c>
      <c r="F156" s="188" t="s">
        <v>207</v>
      </c>
      <c r="G156" s="189">
        <v>24</v>
      </c>
      <c r="H156" s="189" t="s">
        <v>47</v>
      </c>
      <c r="I156" s="189">
        <v>2024</v>
      </c>
      <c r="J156" s="189">
        <v>2024</v>
      </c>
      <c r="K156" s="189"/>
      <c r="L156" s="189" t="s">
        <v>48</v>
      </c>
      <c r="M156" s="189"/>
      <c r="N156" s="189" t="s">
        <v>48</v>
      </c>
      <c r="O156" s="190" t="s">
        <v>49</v>
      </c>
      <c r="P156" s="189" t="s">
        <v>50</v>
      </c>
      <c r="Q156" s="264" t="s">
        <v>536</v>
      </c>
      <c r="R156" s="189">
        <v>1</v>
      </c>
      <c r="S156" s="189" t="s">
        <v>47</v>
      </c>
      <c r="T156" s="189" t="s">
        <v>48</v>
      </c>
      <c r="U156" s="191">
        <v>177916.57</v>
      </c>
      <c r="V156" s="191">
        <v>711666.26</v>
      </c>
      <c r="W156" s="191">
        <v>533749.69999999995</v>
      </c>
      <c r="X156" s="191"/>
      <c r="Y156" s="191">
        <v>1423332.53</v>
      </c>
      <c r="Z156" s="191"/>
      <c r="AA156" s="192"/>
      <c r="AB156" s="190" t="s">
        <v>53</v>
      </c>
      <c r="AC156" s="192">
        <v>670501</v>
      </c>
      <c r="AD156" s="190" t="s">
        <v>54</v>
      </c>
      <c r="AE156" s="191">
        <v>256200</v>
      </c>
      <c r="AF156" s="191">
        <v>455466.26</v>
      </c>
      <c r="AG156" s="191"/>
      <c r="AH156" s="191"/>
      <c r="AI156" s="191"/>
      <c r="AJ156" s="191"/>
      <c r="AK156" s="191"/>
      <c r="AL156" s="191"/>
      <c r="AM156" s="191"/>
      <c r="AN156" s="191"/>
      <c r="AO156" s="191"/>
      <c r="AP156" s="191"/>
      <c r="AQ156" s="191"/>
      <c r="AR156" s="193"/>
      <c r="AS156" s="192"/>
      <c r="AT156" s="104" t="s">
        <v>55</v>
      </c>
    </row>
    <row r="157" spans="1:46" ht="45" x14ac:dyDescent="0.25">
      <c r="A157" s="184" t="s">
        <v>857</v>
      </c>
      <c r="B157" s="92" t="s">
        <v>1055</v>
      </c>
      <c r="C157" s="185" t="s">
        <v>44</v>
      </c>
      <c r="D157" s="203" t="s">
        <v>122</v>
      </c>
      <c r="E157" s="187" t="s">
        <v>537</v>
      </c>
      <c r="F157" s="188" t="s">
        <v>207</v>
      </c>
      <c r="G157" s="189">
        <v>6</v>
      </c>
      <c r="H157" s="189" t="s">
        <v>47</v>
      </c>
      <c r="I157" s="189">
        <v>2024</v>
      </c>
      <c r="J157" s="189">
        <v>2024</v>
      </c>
      <c r="K157" s="189"/>
      <c r="L157" s="189" t="s">
        <v>48</v>
      </c>
      <c r="M157" s="189"/>
      <c r="N157" s="189" t="s">
        <v>48</v>
      </c>
      <c r="O157" s="190" t="s">
        <v>49</v>
      </c>
      <c r="P157" s="189" t="s">
        <v>50</v>
      </c>
      <c r="Q157" s="189" t="s">
        <v>208</v>
      </c>
      <c r="R157" s="189">
        <v>1</v>
      </c>
      <c r="S157" s="189" t="s">
        <v>48</v>
      </c>
      <c r="T157" s="189" t="s">
        <v>48</v>
      </c>
      <c r="U157" s="191">
        <v>1015771.25</v>
      </c>
      <c r="V157" s="191"/>
      <c r="W157" s="191"/>
      <c r="X157" s="191"/>
      <c r="Y157" s="191">
        <v>1015771.25</v>
      </c>
      <c r="Z157" s="191">
        <v>2031542.5</v>
      </c>
      <c r="AA157" s="192"/>
      <c r="AB157" s="190" t="s">
        <v>53</v>
      </c>
      <c r="AC157" s="192">
        <v>67501</v>
      </c>
      <c r="AD157" s="190" t="s">
        <v>54</v>
      </c>
      <c r="AE157" s="191">
        <v>167202.01</v>
      </c>
      <c r="AF157" s="191">
        <v>83149.41</v>
      </c>
      <c r="AG157" s="191">
        <v>97088.6</v>
      </c>
      <c r="AH157" s="191">
        <v>61068.19</v>
      </c>
      <c r="AI157" s="191">
        <v>117066.29</v>
      </c>
      <c r="AJ157" s="191">
        <v>53250.47</v>
      </c>
      <c r="AK157" s="191">
        <v>99801.03</v>
      </c>
      <c r="AL157" s="191">
        <v>326677.84999999998</v>
      </c>
      <c r="AM157" s="191">
        <v>10467.379999999999</v>
      </c>
      <c r="AN157" s="191"/>
      <c r="AO157" s="191"/>
      <c r="AP157" s="191"/>
      <c r="AQ157" s="191"/>
      <c r="AR157" s="193"/>
      <c r="AS157" s="192"/>
      <c r="AT157" s="104" t="s">
        <v>55</v>
      </c>
    </row>
    <row r="158" spans="1:46" ht="45" x14ac:dyDescent="0.25">
      <c r="A158" s="184" t="s">
        <v>858</v>
      </c>
      <c r="B158" s="92" t="s">
        <v>1056</v>
      </c>
      <c r="C158" s="185" t="s">
        <v>44</v>
      </c>
      <c r="D158" s="203" t="s">
        <v>122</v>
      </c>
      <c r="E158" s="187" t="s">
        <v>538</v>
      </c>
      <c r="F158" s="188" t="s">
        <v>207</v>
      </c>
      <c r="G158" s="189">
        <v>36</v>
      </c>
      <c r="H158" s="189" t="s">
        <v>47</v>
      </c>
      <c r="I158" s="189">
        <v>2024</v>
      </c>
      <c r="J158" s="189">
        <v>2024</v>
      </c>
      <c r="K158" s="189"/>
      <c r="L158" s="189" t="s">
        <v>48</v>
      </c>
      <c r="M158" s="189"/>
      <c r="N158" s="189" t="s">
        <v>48</v>
      </c>
      <c r="O158" s="190" t="s">
        <v>49</v>
      </c>
      <c r="P158" s="189" t="s">
        <v>50</v>
      </c>
      <c r="Q158" s="189" t="s">
        <v>539</v>
      </c>
      <c r="R158" s="189">
        <v>1</v>
      </c>
      <c r="S158" s="83" t="s">
        <v>47</v>
      </c>
      <c r="T158" s="189" t="s">
        <v>48</v>
      </c>
      <c r="U158" s="191">
        <v>14071.82</v>
      </c>
      <c r="V158" s="191">
        <v>367670.66</v>
      </c>
      <c r="W158" s="191">
        <v>488116.89</v>
      </c>
      <c r="X158" s="191">
        <v>1392055.97</v>
      </c>
      <c r="Y158" s="191">
        <f>U158+V158+W158+X158</f>
        <v>2261915.34</v>
      </c>
      <c r="Z158" s="191"/>
      <c r="AA158" s="192"/>
      <c r="AB158" s="190" t="s">
        <v>53</v>
      </c>
      <c r="AC158" s="192">
        <v>67501</v>
      </c>
      <c r="AD158" s="190" t="s">
        <v>54</v>
      </c>
      <c r="AE158" s="191">
        <v>30408.17</v>
      </c>
      <c r="AF158" s="191">
        <v>25145.759999999998</v>
      </c>
      <c r="AG158" s="191">
        <v>26431.23</v>
      </c>
      <c r="AH158" s="191">
        <v>15699.12</v>
      </c>
      <c r="AI158" s="191">
        <v>24225.03</v>
      </c>
      <c r="AJ158" s="191">
        <v>17465.04</v>
      </c>
      <c r="AK158" s="191">
        <v>21771.38</v>
      </c>
      <c r="AL158" s="191">
        <v>50652.800000000003</v>
      </c>
      <c r="AM158" s="191">
        <v>149532.94</v>
      </c>
      <c r="AN158" s="191">
        <v>56685.27</v>
      </c>
      <c r="AO158" s="191">
        <v>43475.31</v>
      </c>
      <c r="AP158" s="191">
        <v>18319.060000000001</v>
      </c>
      <c r="AQ158" s="191">
        <v>8305.7800000000007</v>
      </c>
      <c r="AR158" s="193"/>
      <c r="AS158" s="192"/>
      <c r="AT158" s="104" t="s">
        <v>55</v>
      </c>
    </row>
    <row r="159" spans="1:46" ht="30" x14ac:dyDescent="0.25">
      <c r="A159" s="184" t="s">
        <v>859</v>
      </c>
      <c r="B159" s="92" t="s">
        <v>1057</v>
      </c>
      <c r="C159" s="185" t="s">
        <v>44</v>
      </c>
      <c r="D159" s="203" t="s">
        <v>45</v>
      </c>
      <c r="E159" s="187" t="s">
        <v>540</v>
      </c>
      <c r="F159" s="188" t="s">
        <v>57</v>
      </c>
      <c r="G159" s="189">
        <v>60</v>
      </c>
      <c r="H159" s="189" t="s">
        <v>47</v>
      </c>
      <c r="I159" s="189">
        <v>2023</v>
      </c>
      <c r="J159" s="189">
        <v>2024</v>
      </c>
      <c r="K159" s="189"/>
      <c r="L159" s="189" t="s">
        <v>48</v>
      </c>
      <c r="M159" s="189"/>
      <c r="N159" s="189" t="s">
        <v>48</v>
      </c>
      <c r="O159" s="190" t="s">
        <v>49</v>
      </c>
      <c r="P159" s="189" t="s">
        <v>50</v>
      </c>
      <c r="Q159" s="189" t="s">
        <v>51</v>
      </c>
      <c r="R159" s="189">
        <v>1</v>
      </c>
      <c r="S159" s="189" t="s">
        <v>48</v>
      </c>
      <c r="T159" s="189" t="s">
        <v>48</v>
      </c>
      <c r="U159" s="191">
        <v>280000</v>
      </c>
      <c r="V159" s="191">
        <v>280000</v>
      </c>
      <c r="W159" s="191">
        <v>280000</v>
      </c>
      <c r="X159" s="191">
        <v>560000</v>
      </c>
      <c r="Y159" s="191">
        <v>1400000</v>
      </c>
      <c r="Z159" s="191">
        <v>280000</v>
      </c>
      <c r="AA159" s="192"/>
      <c r="AB159" s="190" t="s">
        <v>53</v>
      </c>
      <c r="AC159" s="192">
        <v>670501</v>
      </c>
      <c r="AD159" s="190" t="s">
        <v>54</v>
      </c>
      <c r="AE159" s="191">
        <v>56391.55</v>
      </c>
      <c r="AF159" s="191">
        <v>27556.14</v>
      </c>
      <c r="AG159" s="191">
        <v>26204.97</v>
      </c>
      <c r="AH159" s="191">
        <v>9625.18</v>
      </c>
      <c r="AI159" s="191">
        <v>27069.95</v>
      </c>
      <c r="AJ159" s="191">
        <v>16526.509999999998</v>
      </c>
      <c r="AK159" s="191">
        <v>21216.83</v>
      </c>
      <c r="AL159" s="191">
        <v>95408.87</v>
      </c>
      <c r="AM159" s="191"/>
      <c r="AN159" s="191"/>
      <c r="AO159" s="191"/>
      <c r="AP159" s="191"/>
      <c r="AQ159" s="191"/>
      <c r="AR159" s="193"/>
      <c r="AS159" s="192"/>
      <c r="AT159" s="104" t="s">
        <v>70</v>
      </c>
    </row>
    <row r="160" spans="1:46" ht="30" x14ac:dyDescent="0.25">
      <c r="A160" s="263" t="s">
        <v>860</v>
      </c>
      <c r="B160" s="92" t="s">
        <v>1058</v>
      </c>
      <c r="C160" s="185" t="s">
        <v>44</v>
      </c>
      <c r="D160" s="203" t="s">
        <v>45</v>
      </c>
      <c r="E160" s="187" t="s">
        <v>541</v>
      </c>
      <c r="F160" s="188" t="s">
        <v>57</v>
      </c>
      <c r="G160" s="189">
        <v>60</v>
      </c>
      <c r="H160" s="189" t="s">
        <v>47</v>
      </c>
      <c r="I160" s="189">
        <v>2023</v>
      </c>
      <c r="J160" s="189">
        <v>2024</v>
      </c>
      <c r="K160" s="189"/>
      <c r="L160" s="189" t="s">
        <v>48</v>
      </c>
      <c r="M160" s="189"/>
      <c r="N160" s="189" t="s">
        <v>48</v>
      </c>
      <c r="O160" s="190" t="s">
        <v>49</v>
      </c>
      <c r="P160" s="189" t="s">
        <v>50</v>
      </c>
      <c r="Q160" s="189" t="s">
        <v>51</v>
      </c>
      <c r="R160" s="189">
        <v>1</v>
      </c>
      <c r="S160" s="189" t="s">
        <v>48</v>
      </c>
      <c r="T160" s="189" t="s">
        <v>48</v>
      </c>
      <c r="U160" s="191">
        <v>560000</v>
      </c>
      <c r="V160" s="191">
        <v>560000</v>
      </c>
      <c r="W160" s="191">
        <v>560000</v>
      </c>
      <c r="X160" s="191">
        <v>1120000</v>
      </c>
      <c r="Y160" s="191">
        <v>2800000</v>
      </c>
      <c r="Z160" s="191">
        <v>560000</v>
      </c>
      <c r="AA160" s="192"/>
      <c r="AB160" s="190" t="s">
        <v>53</v>
      </c>
      <c r="AC160" s="192">
        <v>670501</v>
      </c>
      <c r="AD160" s="190" t="s">
        <v>54</v>
      </c>
      <c r="AE160" s="191">
        <v>87364.06</v>
      </c>
      <c r="AF160" s="191">
        <v>42691.08</v>
      </c>
      <c r="AG160" s="191">
        <v>40597.800000000003</v>
      </c>
      <c r="AH160" s="191">
        <v>14911.72</v>
      </c>
      <c r="AI160" s="191">
        <v>41937.85</v>
      </c>
      <c r="AJ160" s="191">
        <v>25603.54</v>
      </c>
      <c r="AK160" s="191">
        <v>32869.96</v>
      </c>
      <c r="AL160" s="191">
        <v>147811.25</v>
      </c>
      <c r="AM160" s="191"/>
      <c r="AN160" s="191">
        <v>48948.75</v>
      </c>
      <c r="AO160" s="191">
        <v>43486.97</v>
      </c>
      <c r="AP160" s="191">
        <v>23048.560000000001</v>
      </c>
      <c r="AQ160" s="191">
        <v>10728.47</v>
      </c>
      <c r="AR160" s="193"/>
      <c r="AS160" s="192"/>
      <c r="AT160" s="104" t="s">
        <v>55</v>
      </c>
    </row>
    <row r="161" spans="1:46" ht="30" x14ac:dyDescent="0.25">
      <c r="A161" s="184" t="s">
        <v>861</v>
      </c>
      <c r="B161" s="92" t="s">
        <v>1059</v>
      </c>
      <c r="C161" s="185" t="s">
        <v>44</v>
      </c>
      <c r="D161" s="203" t="s">
        <v>45</v>
      </c>
      <c r="E161" s="187" t="s">
        <v>542</v>
      </c>
      <c r="F161" s="188" t="s">
        <v>57</v>
      </c>
      <c r="G161" s="189">
        <v>24</v>
      </c>
      <c r="H161" s="189" t="s">
        <v>47</v>
      </c>
      <c r="I161" s="189">
        <v>2023</v>
      </c>
      <c r="J161" s="189">
        <v>2024</v>
      </c>
      <c r="K161" s="189"/>
      <c r="L161" s="189" t="s">
        <v>48</v>
      </c>
      <c r="M161" s="189"/>
      <c r="N161" s="189" t="s">
        <v>48</v>
      </c>
      <c r="O161" s="190" t="s">
        <v>49</v>
      </c>
      <c r="P161" s="189" t="s">
        <v>50</v>
      </c>
      <c r="Q161" s="189" t="s">
        <v>51</v>
      </c>
      <c r="R161" s="189">
        <v>1</v>
      </c>
      <c r="S161" s="189" t="s">
        <v>48</v>
      </c>
      <c r="T161" s="189" t="s">
        <v>48</v>
      </c>
      <c r="U161" s="191">
        <v>600000</v>
      </c>
      <c r="V161" s="191">
        <v>600000</v>
      </c>
      <c r="W161" s="191"/>
      <c r="X161" s="191"/>
      <c r="Y161" s="191">
        <v>1200000</v>
      </c>
      <c r="Z161" s="191">
        <v>600000</v>
      </c>
      <c r="AA161" s="192"/>
      <c r="AB161" s="190" t="s">
        <v>53</v>
      </c>
      <c r="AC161" s="192">
        <v>670501</v>
      </c>
      <c r="AD161" s="190" t="s">
        <v>54</v>
      </c>
      <c r="AE161" s="191">
        <v>276870</v>
      </c>
      <c r="AF161" s="191"/>
      <c r="AG161" s="191"/>
      <c r="AH161" s="191"/>
      <c r="AI161" s="191"/>
      <c r="AJ161" s="191">
        <v>81141</v>
      </c>
      <c r="AK161" s="191">
        <v>104170</v>
      </c>
      <c r="AL161" s="191"/>
      <c r="AM161" s="191"/>
      <c r="AN161" s="191"/>
      <c r="AO161" s="191">
        <v>137819</v>
      </c>
      <c r="AP161" s="191"/>
      <c r="AQ161" s="191"/>
      <c r="AR161" s="193"/>
      <c r="AS161" s="192"/>
      <c r="AT161" s="104" t="s">
        <v>55</v>
      </c>
    </row>
    <row r="162" spans="1:46" ht="30" x14ac:dyDescent="0.25">
      <c r="A162" s="184" t="s">
        <v>862</v>
      </c>
      <c r="B162" s="92" t="s">
        <v>1060</v>
      </c>
      <c r="C162" s="185" t="s">
        <v>44</v>
      </c>
      <c r="D162" s="203" t="s">
        <v>45</v>
      </c>
      <c r="E162" s="187" t="s">
        <v>543</v>
      </c>
      <c r="F162" s="188" t="s">
        <v>57</v>
      </c>
      <c r="G162" s="189">
        <v>60</v>
      </c>
      <c r="H162" s="189" t="s">
        <v>47</v>
      </c>
      <c r="I162" s="189">
        <v>2023</v>
      </c>
      <c r="J162" s="189">
        <v>2024</v>
      </c>
      <c r="K162" s="189"/>
      <c r="L162" s="189" t="s">
        <v>48</v>
      </c>
      <c r="M162" s="189"/>
      <c r="N162" s="189" t="s">
        <v>48</v>
      </c>
      <c r="O162" s="190" t="s">
        <v>49</v>
      </c>
      <c r="P162" s="189" t="s">
        <v>50</v>
      </c>
      <c r="Q162" s="189" t="s">
        <v>51</v>
      </c>
      <c r="R162" s="189">
        <v>1</v>
      </c>
      <c r="S162" s="189" t="s">
        <v>48</v>
      </c>
      <c r="T162" s="189" t="s">
        <v>47</v>
      </c>
      <c r="U162" s="191">
        <v>3105000</v>
      </c>
      <c r="V162" s="191">
        <v>3105000</v>
      </c>
      <c r="W162" s="191">
        <v>3105000</v>
      </c>
      <c r="X162" s="191">
        <v>6210000</v>
      </c>
      <c r="Y162" s="191">
        <v>15525000</v>
      </c>
      <c r="Z162" s="191">
        <v>3105000</v>
      </c>
      <c r="AA162" s="192"/>
      <c r="AB162" s="190" t="s">
        <v>53</v>
      </c>
      <c r="AC162" s="192">
        <v>670501</v>
      </c>
      <c r="AD162" s="190" t="s">
        <v>54</v>
      </c>
      <c r="AE162" s="191">
        <v>422936.63</v>
      </c>
      <c r="AF162" s="191">
        <v>206671.05</v>
      </c>
      <c r="AG162" s="191">
        <v>196537.31</v>
      </c>
      <c r="AH162" s="191">
        <v>72188.86</v>
      </c>
      <c r="AI162" s="191">
        <v>203024.6</v>
      </c>
      <c r="AJ162" s="191">
        <v>123948.84</v>
      </c>
      <c r="AK162" s="191">
        <v>159126.21</v>
      </c>
      <c r="AL162" s="191">
        <v>715566.5</v>
      </c>
      <c r="AM162" s="191"/>
      <c r="AN162" s="191">
        <v>315000</v>
      </c>
      <c r="AO162" s="191">
        <v>300000</v>
      </c>
      <c r="AP162" s="191">
        <v>390000</v>
      </c>
      <c r="AQ162" s="191"/>
      <c r="AR162" s="193"/>
      <c r="AS162" s="192"/>
      <c r="AT162" s="104" t="s">
        <v>55</v>
      </c>
    </row>
    <row r="163" spans="1:46" ht="30" x14ac:dyDescent="0.25">
      <c r="A163" s="184" t="s">
        <v>863</v>
      </c>
      <c r="B163" s="92" t="s">
        <v>1061</v>
      </c>
      <c r="C163" s="185" t="s">
        <v>44</v>
      </c>
      <c r="D163" s="203" t="s">
        <v>45</v>
      </c>
      <c r="E163" s="187" t="s">
        <v>544</v>
      </c>
      <c r="F163" s="188" t="s">
        <v>57</v>
      </c>
      <c r="G163" s="189">
        <v>60</v>
      </c>
      <c r="H163" s="189" t="s">
        <v>47</v>
      </c>
      <c r="I163" s="189">
        <v>2023</v>
      </c>
      <c r="J163" s="189">
        <v>2024</v>
      </c>
      <c r="K163" s="189"/>
      <c r="L163" s="189" t="s">
        <v>48</v>
      </c>
      <c r="M163" s="189"/>
      <c r="N163" s="189" t="s">
        <v>48</v>
      </c>
      <c r="O163" s="190" t="s">
        <v>49</v>
      </c>
      <c r="P163" s="189" t="s">
        <v>50</v>
      </c>
      <c r="Q163" s="189" t="s">
        <v>51</v>
      </c>
      <c r="R163" s="189">
        <v>1</v>
      </c>
      <c r="S163" s="189" t="s">
        <v>48</v>
      </c>
      <c r="T163" s="189" t="s">
        <v>48</v>
      </c>
      <c r="U163" s="191">
        <v>1962759.51</v>
      </c>
      <c r="V163" s="191">
        <v>2277265.56</v>
      </c>
      <c r="W163" s="191">
        <v>2277265.56</v>
      </c>
      <c r="X163" s="191">
        <v>4554531.12</v>
      </c>
      <c r="Y163" s="191">
        <v>11071821.74</v>
      </c>
      <c r="Z163" s="191">
        <v>1962759.51</v>
      </c>
      <c r="AA163" s="192"/>
      <c r="AB163" s="190" t="s">
        <v>53</v>
      </c>
      <c r="AC163" s="192">
        <v>670501</v>
      </c>
      <c r="AD163" s="190" t="s">
        <v>54</v>
      </c>
      <c r="AE163" s="191">
        <v>166571.82999999999</v>
      </c>
      <c r="AF163" s="191"/>
      <c r="AG163" s="191">
        <v>48405.74</v>
      </c>
      <c r="AH163" s="191"/>
      <c r="AI163" s="191">
        <v>91587.26</v>
      </c>
      <c r="AJ163" s="191">
        <v>26101.759999999998</v>
      </c>
      <c r="AK163" s="191"/>
      <c r="AL163" s="191">
        <v>330402.74</v>
      </c>
      <c r="AM163" s="191"/>
      <c r="AN163" s="191">
        <v>221227.26</v>
      </c>
      <c r="AO163" s="191">
        <v>462142.07</v>
      </c>
      <c r="AP163" s="191">
        <v>616320.84</v>
      </c>
      <c r="AQ163" s="191"/>
      <c r="AR163" s="193"/>
      <c r="AS163" s="192"/>
      <c r="AT163" s="104" t="s">
        <v>55</v>
      </c>
    </row>
    <row r="164" spans="1:46" ht="30" x14ac:dyDescent="0.25">
      <c r="A164" s="184" t="s">
        <v>864</v>
      </c>
      <c r="B164" s="92" t="s">
        <v>1062</v>
      </c>
      <c r="C164" s="185" t="s">
        <v>44</v>
      </c>
      <c r="D164" s="203" t="s">
        <v>45</v>
      </c>
      <c r="E164" s="265" t="s">
        <v>545</v>
      </c>
      <c r="F164" s="188" t="s">
        <v>57</v>
      </c>
      <c r="G164" s="189">
        <v>60</v>
      </c>
      <c r="H164" s="189" t="s">
        <v>47</v>
      </c>
      <c r="I164" s="189">
        <v>2023</v>
      </c>
      <c r="J164" s="189">
        <v>2024</v>
      </c>
      <c r="K164" s="189"/>
      <c r="L164" s="189" t="s">
        <v>48</v>
      </c>
      <c r="M164" s="189"/>
      <c r="N164" s="189" t="s">
        <v>48</v>
      </c>
      <c r="O164" s="190" t="s">
        <v>49</v>
      </c>
      <c r="P164" s="189" t="s">
        <v>50</v>
      </c>
      <c r="Q164" s="189" t="s">
        <v>51</v>
      </c>
      <c r="R164" s="189">
        <v>1</v>
      </c>
      <c r="S164" s="189" t="s">
        <v>48</v>
      </c>
      <c r="T164" s="189" t="s">
        <v>47</v>
      </c>
      <c r="U164" s="191">
        <v>200000</v>
      </c>
      <c r="V164" s="191">
        <v>200000</v>
      </c>
      <c r="W164" s="191">
        <v>200000</v>
      </c>
      <c r="X164" s="191">
        <v>400000</v>
      </c>
      <c r="Y164" s="191">
        <v>1000000</v>
      </c>
      <c r="Z164" s="191">
        <v>200000</v>
      </c>
      <c r="AA164" s="192"/>
      <c r="AB164" s="190" t="s">
        <v>53</v>
      </c>
      <c r="AC164" s="192">
        <v>670501</v>
      </c>
      <c r="AD164" s="190" t="s">
        <v>54</v>
      </c>
      <c r="AE164" s="191">
        <v>31810.880000000001</v>
      </c>
      <c r="AF164" s="191">
        <v>15544.62</v>
      </c>
      <c r="AG164" s="191">
        <v>14782.41</v>
      </c>
      <c r="AH164" s="191">
        <v>5429.63</v>
      </c>
      <c r="AI164" s="191">
        <v>15270.35</v>
      </c>
      <c r="AJ164" s="191">
        <v>9322.7199999999993</v>
      </c>
      <c r="AK164" s="191">
        <v>11968.57</v>
      </c>
      <c r="AL164" s="191">
        <v>53820.83</v>
      </c>
      <c r="AM164" s="191"/>
      <c r="AN164" s="191">
        <v>17823.150000000001</v>
      </c>
      <c r="AO164" s="191">
        <v>15834.42</v>
      </c>
      <c r="AP164" s="191">
        <v>8392.41</v>
      </c>
      <c r="AQ164" s="191"/>
      <c r="AR164" s="193"/>
      <c r="AS164" s="192"/>
      <c r="AT164" s="104" t="s">
        <v>55</v>
      </c>
    </row>
    <row r="165" spans="1:46" ht="30" x14ac:dyDescent="0.25">
      <c r="A165" s="184" t="s">
        <v>865</v>
      </c>
      <c r="B165" s="92" t="s">
        <v>1063</v>
      </c>
      <c r="C165" s="185" t="s">
        <v>44</v>
      </c>
      <c r="D165" s="203" t="s">
        <v>45</v>
      </c>
      <c r="E165" s="265" t="s">
        <v>546</v>
      </c>
      <c r="F165" s="188" t="s">
        <v>57</v>
      </c>
      <c r="G165" s="189">
        <v>60</v>
      </c>
      <c r="H165" s="189" t="s">
        <v>47</v>
      </c>
      <c r="I165" s="189">
        <v>2023</v>
      </c>
      <c r="J165" s="189">
        <v>2024</v>
      </c>
      <c r="K165" s="189"/>
      <c r="L165" s="189" t="s">
        <v>48</v>
      </c>
      <c r="M165" s="189"/>
      <c r="N165" s="189" t="s">
        <v>48</v>
      </c>
      <c r="O165" s="190" t="s">
        <v>49</v>
      </c>
      <c r="P165" s="189" t="s">
        <v>50</v>
      </c>
      <c r="Q165" s="189" t="s">
        <v>51</v>
      </c>
      <c r="R165" s="189">
        <v>1</v>
      </c>
      <c r="S165" s="189" t="s">
        <v>48</v>
      </c>
      <c r="T165" s="189" t="s">
        <v>47</v>
      </c>
      <c r="U165" s="191">
        <v>425000</v>
      </c>
      <c r="V165" s="191">
        <v>425000</v>
      </c>
      <c r="W165" s="191"/>
      <c r="X165" s="191"/>
      <c r="Y165" s="191">
        <v>850000</v>
      </c>
      <c r="Z165" s="191">
        <v>425000</v>
      </c>
      <c r="AA165" s="192"/>
      <c r="AB165" s="190" t="s">
        <v>53</v>
      </c>
      <c r="AC165" s="192">
        <v>670501</v>
      </c>
      <c r="AD165" s="190" t="s">
        <v>54</v>
      </c>
      <c r="AE165" s="191"/>
      <c r="AF165" s="191">
        <v>66451.23</v>
      </c>
      <c r="AG165" s="191">
        <v>63192.91</v>
      </c>
      <c r="AH165" s="191"/>
      <c r="AI165" s="191">
        <v>65278.78</v>
      </c>
      <c r="AJ165" s="191"/>
      <c r="AK165" s="191"/>
      <c r="AL165" s="191">
        <v>230077.08</v>
      </c>
      <c r="AM165" s="191"/>
      <c r="AN165" s="191"/>
      <c r="AO165" s="191"/>
      <c r="AP165" s="191"/>
      <c r="AQ165" s="191"/>
      <c r="AR165" s="193"/>
      <c r="AS165" s="192"/>
      <c r="AT165" s="104" t="s">
        <v>55</v>
      </c>
    </row>
    <row r="166" spans="1:46" ht="30" x14ac:dyDescent="0.25">
      <c r="A166" s="184" t="s">
        <v>866</v>
      </c>
      <c r="B166" s="92" t="s">
        <v>1064</v>
      </c>
      <c r="C166" s="185" t="s">
        <v>44</v>
      </c>
      <c r="D166" s="203" t="s">
        <v>45</v>
      </c>
      <c r="E166" s="187" t="s">
        <v>547</v>
      </c>
      <c r="F166" s="188" t="s">
        <v>57</v>
      </c>
      <c r="G166" s="189">
        <v>36</v>
      </c>
      <c r="H166" s="189" t="s">
        <v>47</v>
      </c>
      <c r="I166" s="189">
        <v>2023</v>
      </c>
      <c r="J166" s="189">
        <v>2024</v>
      </c>
      <c r="K166" s="189"/>
      <c r="L166" s="189" t="s">
        <v>48</v>
      </c>
      <c r="M166" s="189"/>
      <c r="N166" s="189" t="s">
        <v>48</v>
      </c>
      <c r="O166" s="190" t="s">
        <v>49</v>
      </c>
      <c r="P166" s="189" t="s">
        <v>77</v>
      </c>
      <c r="Q166" s="189" t="s">
        <v>51</v>
      </c>
      <c r="R166" s="189">
        <v>1</v>
      </c>
      <c r="S166" s="189" t="s">
        <v>48</v>
      </c>
      <c r="T166" s="189" t="s">
        <v>48</v>
      </c>
      <c r="U166" s="191">
        <v>600000</v>
      </c>
      <c r="V166" s="191">
        <v>275000</v>
      </c>
      <c r="W166" s="191">
        <v>275000</v>
      </c>
      <c r="X166" s="191">
        <v>550000</v>
      </c>
      <c r="Y166" s="191">
        <v>1700000</v>
      </c>
      <c r="Z166" s="191">
        <v>600000</v>
      </c>
      <c r="AA166" s="192"/>
      <c r="AB166" s="190" t="s">
        <v>53</v>
      </c>
      <c r="AC166" s="192">
        <v>670501</v>
      </c>
      <c r="AD166" s="190" t="s">
        <v>54</v>
      </c>
      <c r="AE166" s="191">
        <v>120839.03999999999</v>
      </c>
      <c r="AF166" s="191">
        <v>59048.87</v>
      </c>
      <c r="AG166" s="191">
        <v>56153.52</v>
      </c>
      <c r="AH166" s="191">
        <v>20625.39</v>
      </c>
      <c r="AI166" s="191">
        <v>58007.03</v>
      </c>
      <c r="AJ166" s="191">
        <v>35413.949999999997</v>
      </c>
      <c r="AK166" s="191">
        <v>45464.63</v>
      </c>
      <c r="AL166" s="191">
        <v>204447.57</v>
      </c>
      <c r="AM166" s="191"/>
      <c r="AN166" s="191"/>
      <c r="AO166" s="191"/>
      <c r="AP166" s="191"/>
      <c r="AQ166" s="191"/>
      <c r="AR166" s="193"/>
      <c r="AS166" s="192"/>
      <c r="AT166" s="104" t="s">
        <v>55</v>
      </c>
    </row>
    <row r="167" spans="1:46" ht="105" x14ac:dyDescent="0.25">
      <c r="A167" s="184" t="s">
        <v>867</v>
      </c>
      <c r="B167" s="92" t="s">
        <v>1065</v>
      </c>
      <c r="C167" s="185" t="s">
        <v>44</v>
      </c>
      <c r="D167" s="203" t="s">
        <v>45</v>
      </c>
      <c r="E167" s="187" t="s">
        <v>548</v>
      </c>
      <c r="F167" s="188" t="s">
        <v>57</v>
      </c>
      <c r="G167" s="189">
        <v>60</v>
      </c>
      <c r="H167" s="189" t="s">
        <v>47</v>
      </c>
      <c r="I167" s="189">
        <v>2023</v>
      </c>
      <c r="J167" s="189">
        <v>2024</v>
      </c>
      <c r="K167" s="189"/>
      <c r="L167" s="189" t="s">
        <v>48</v>
      </c>
      <c r="M167" s="189"/>
      <c r="N167" s="189" t="s">
        <v>48</v>
      </c>
      <c r="O167" s="190" t="s">
        <v>49</v>
      </c>
      <c r="P167" s="189" t="s">
        <v>77</v>
      </c>
      <c r="Q167" s="189" t="s">
        <v>549</v>
      </c>
      <c r="R167" s="189">
        <v>1</v>
      </c>
      <c r="S167" s="189" t="s">
        <v>48</v>
      </c>
      <c r="T167" s="189" t="s">
        <v>47</v>
      </c>
      <c r="U167" s="191">
        <v>7000000</v>
      </c>
      <c r="V167" s="191">
        <v>3000000</v>
      </c>
      <c r="W167" s="191">
        <v>1000000</v>
      </c>
      <c r="X167" s="191">
        <v>2000000</v>
      </c>
      <c r="Y167" s="191">
        <v>13000000</v>
      </c>
      <c r="Z167" s="191">
        <v>7000000</v>
      </c>
      <c r="AA167" s="192"/>
      <c r="AB167" s="190" t="s">
        <v>53</v>
      </c>
      <c r="AC167" s="192">
        <v>670501</v>
      </c>
      <c r="AD167" s="190" t="s">
        <v>54</v>
      </c>
      <c r="AE167" s="191">
        <v>1113380.83</v>
      </c>
      <c r="AF167" s="191">
        <v>544061.62</v>
      </c>
      <c r="AG167" s="191">
        <v>517384.52</v>
      </c>
      <c r="AH167" s="191">
        <v>190037.19</v>
      </c>
      <c r="AI167" s="191">
        <v>534462.31000000006</v>
      </c>
      <c r="AJ167" s="191">
        <v>326295.36</v>
      </c>
      <c r="AK167" s="191">
        <v>418899.8</v>
      </c>
      <c r="AL167" s="191">
        <v>1883729.05</v>
      </c>
      <c r="AM167" s="191"/>
      <c r="AN167" s="191">
        <v>623810.37</v>
      </c>
      <c r="AO167" s="191">
        <v>554204.59</v>
      </c>
      <c r="AP167" s="191">
        <v>293734.36</v>
      </c>
      <c r="AQ167" s="191"/>
      <c r="AR167" s="193"/>
      <c r="AS167" s="190" t="s">
        <v>584</v>
      </c>
      <c r="AT167" s="104" t="s">
        <v>55</v>
      </c>
    </row>
    <row r="168" spans="1:46" ht="120" x14ac:dyDescent="0.25">
      <c r="A168" s="184" t="s">
        <v>868</v>
      </c>
      <c r="B168" s="92" t="s">
        <v>1066</v>
      </c>
      <c r="C168" s="185" t="s">
        <v>44</v>
      </c>
      <c r="D168" s="203" t="s">
        <v>45</v>
      </c>
      <c r="E168" s="187" t="s">
        <v>550</v>
      </c>
      <c r="F168" s="188" t="s">
        <v>57</v>
      </c>
      <c r="G168" s="189">
        <v>60</v>
      </c>
      <c r="H168" s="189" t="s">
        <v>48</v>
      </c>
      <c r="I168" s="189">
        <v>2023</v>
      </c>
      <c r="J168" s="189">
        <v>2024</v>
      </c>
      <c r="K168" s="189"/>
      <c r="L168" s="189" t="s">
        <v>48</v>
      </c>
      <c r="M168" s="189"/>
      <c r="N168" s="189" t="s">
        <v>48</v>
      </c>
      <c r="O168" s="190" t="s">
        <v>49</v>
      </c>
      <c r="P168" s="189" t="s">
        <v>50</v>
      </c>
      <c r="Q168" s="189" t="s">
        <v>51</v>
      </c>
      <c r="R168" s="189">
        <v>1</v>
      </c>
      <c r="S168" s="189" t="s">
        <v>48</v>
      </c>
      <c r="T168" s="189" t="s">
        <v>48</v>
      </c>
      <c r="U168" s="191">
        <v>900000</v>
      </c>
      <c r="V168" s="191">
        <v>400000</v>
      </c>
      <c r="W168" s="191">
        <v>400000</v>
      </c>
      <c r="X168" s="191">
        <v>800000</v>
      </c>
      <c r="Y168" s="191">
        <v>2500000</v>
      </c>
      <c r="Z168" s="191">
        <v>900000</v>
      </c>
      <c r="AA168" s="192"/>
      <c r="AB168" s="190" t="s">
        <v>53</v>
      </c>
      <c r="AC168" s="192">
        <v>670501</v>
      </c>
      <c r="AD168" s="190" t="s">
        <v>54</v>
      </c>
      <c r="AE168" s="191">
        <v>181258.56</v>
      </c>
      <c r="AF168" s="191">
        <v>88573.31</v>
      </c>
      <c r="AG168" s="191">
        <v>84230.27</v>
      </c>
      <c r="AH168" s="191">
        <v>30938.080000000002</v>
      </c>
      <c r="AI168" s="191">
        <v>87010.54</v>
      </c>
      <c r="AJ168" s="191">
        <v>53120.93</v>
      </c>
      <c r="AK168" s="191">
        <v>68196.95</v>
      </c>
      <c r="AL168" s="191">
        <v>306671.35999999999</v>
      </c>
      <c r="AM168" s="191"/>
      <c r="AN168" s="191"/>
      <c r="AO168" s="191"/>
      <c r="AP168" s="191"/>
      <c r="AQ168" s="191"/>
      <c r="AR168" s="193"/>
      <c r="AS168" s="190" t="s">
        <v>585</v>
      </c>
      <c r="AT168" s="104" t="s">
        <v>70</v>
      </c>
    </row>
    <row r="169" spans="1:46" ht="120" x14ac:dyDescent="0.25">
      <c r="A169" s="184" t="s">
        <v>869</v>
      </c>
      <c r="B169" s="92" t="s">
        <v>1067</v>
      </c>
      <c r="C169" s="185" t="s">
        <v>44</v>
      </c>
      <c r="D169" s="203" t="s">
        <v>45</v>
      </c>
      <c r="E169" s="187" t="s">
        <v>551</v>
      </c>
      <c r="F169" s="188" t="s">
        <v>57</v>
      </c>
      <c r="G169" s="189">
        <v>24</v>
      </c>
      <c r="H169" s="189" t="s">
        <v>48</v>
      </c>
      <c r="I169" s="189">
        <v>2024</v>
      </c>
      <c r="J169" s="189">
        <v>2024</v>
      </c>
      <c r="K169" s="189"/>
      <c r="L169" s="189" t="s">
        <v>48</v>
      </c>
      <c r="M169" s="189"/>
      <c r="N169" s="189" t="s">
        <v>48</v>
      </c>
      <c r="O169" s="190" t="s">
        <v>49</v>
      </c>
      <c r="P169" s="189" t="s">
        <v>77</v>
      </c>
      <c r="Q169" s="189" t="s">
        <v>51</v>
      </c>
      <c r="R169" s="189">
        <v>1</v>
      </c>
      <c r="S169" s="189" t="s">
        <v>48</v>
      </c>
      <c r="T169" s="189" t="s">
        <v>48</v>
      </c>
      <c r="U169" s="191">
        <v>8997202.9000000004</v>
      </c>
      <c r="V169" s="191">
        <v>3855944.1</v>
      </c>
      <c r="W169" s="191"/>
      <c r="X169" s="191"/>
      <c r="Y169" s="191">
        <v>12853147</v>
      </c>
      <c r="Z169" s="191">
        <v>8997202.9000000004</v>
      </c>
      <c r="AA169" s="192"/>
      <c r="AB169" s="190" t="s">
        <v>53</v>
      </c>
      <c r="AC169" s="192">
        <v>670501</v>
      </c>
      <c r="AD169" s="190" t="s">
        <v>54</v>
      </c>
      <c r="AE169" s="191">
        <v>1812022.25</v>
      </c>
      <c r="AF169" s="191">
        <v>885457.81</v>
      </c>
      <c r="AG169" s="191">
        <v>842040.97</v>
      </c>
      <c r="AH169" s="191">
        <v>309284.65999999997</v>
      </c>
      <c r="AI169" s="191">
        <v>869834.99</v>
      </c>
      <c r="AJ169" s="191">
        <v>531044.21</v>
      </c>
      <c r="AK169" s="191">
        <v>681757.52</v>
      </c>
      <c r="AL169" s="191">
        <v>3065760.49</v>
      </c>
      <c r="AM169" s="191"/>
      <c r="AN169" s="191"/>
      <c r="AO169" s="191"/>
      <c r="AP169" s="191"/>
      <c r="AQ169" s="191"/>
      <c r="AR169" s="193"/>
      <c r="AS169" s="190" t="s">
        <v>586</v>
      </c>
      <c r="AT169" s="104" t="s">
        <v>70</v>
      </c>
    </row>
    <row r="170" spans="1:46" ht="120" x14ac:dyDescent="0.25">
      <c r="A170" s="266" t="s">
        <v>870</v>
      </c>
      <c r="B170" s="92" t="s">
        <v>1068</v>
      </c>
      <c r="C170" s="185" t="s">
        <v>44</v>
      </c>
      <c r="D170" s="203" t="s">
        <v>45</v>
      </c>
      <c r="E170" s="187" t="s">
        <v>552</v>
      </c>
      <c r="F170" s="188" t="s">
        <v>57</v>
      </c>
      <c r="G170" s="189">
        <v>24</v>
      </c>
      <c r="H170" s="189" t="s">
        <v>48</v>
      </c>
      <c r="I170" s="189">
        <v>2024</v>
      </c>
      <c r="J170" s="189">
        <v>2024</v>
      </c>
      <c r="K170" s="189"/>
      <c r="L170" s="189" t="s">
        <v>48</v>
      </c>
      <c r="M170" s="189"/>
      <c r="N170" s="189" t="s">
        <v>48</v>
      </c>
      <c r="O170" s="190" t="s">
        <v>49</v>
      </c>
      <c r="P170" s="189" t="s">
        <v>77</v>
      </c>
      <c r="Q170" s="189" t="s">
        <v>549</v>
      </c>
      <c r="R170" s="189">
        <v>1</v>
      </c>
      <c r="S170" s="189" t="s">
        <v>48</v>
      </c>
      <c r="T170" s="189" t="s">
        <v>48</v>
      </c>
      <c r="U170" s="191">
        <v>2344384</v>
      </c>
      <c r="V170" s="191">
        <v>1004736</v>
      </c>
      <c r="W170" s="191"/>
      <c r="X170" s="191"/>
      <c r="Y170" s="191">
        <v>3349120</v>
      </c>
      <c r="Z170" s="191">
        <v>2344384</v>
      </c>
      <c r="AA170" s="192"/>
      <c r="AB170" s="190" t="s">
        <v>53</v>
      </c>
      <c r="AC170" s="192">
        <v>670501</v>
      </c>
      <c r="AD170" s="190" t="s">
        <v>54</v>
      </c>
      <c r="AE170" s="191">
        <v>472155.18</v>
      </c>
      <c r="AF170" s="191">
        <v>230722.05</v>
      </c>
      <c r="AG170" s="191">
        <v>219409.01</v>
      </c>
      <c r="AH170" s="191">
        <v>80589.710000000006</v>
      </c>
      <c r="AI170" s="191">
        <v>226651.24</v>
      </c>
      <c r="AJ170" s="191">
        <v>138373.18</v>
      </c>
      <c r="AK170" s="191">
        <v>177644.26</v>
      </c>
      <c r="AL170" s="191">
        <v>798839.36</v>
      </c>
      <c r="AM170" s="191"/>
      <c r="AN170" s="191"/>
      <c r="AO170" s="191"/>
      <c r="AP170" s="191"/>
      <c r="AQ170" s="191"/>
      <c r="AR170" s="193"/>
      <c r="AS170" s="190" t="s">
        <v>586</v>
      </c>
      <c r="AT170" s="104" t="s">
        <v>70</v>
      </c>
    </row>
    <row r="171" spans="1:46" ht="30" x14ac:dyDescent="0.25">
      <c r="A171" s="184" t="s">
        <v>871</v>
      </c>
      <c r="B171" s="92" t="s">
        <v>1069</v>
      </c>
      <c r="C171" s="185" t="s">
        <v>44</v>
      </c>
      <c r="D171" s="203" t="s">
        <v>45</v>
      </c>
      <c r="E171" s="187" t="s">
        <v>553</v>
      </c>
      <c r="F171" s="188" t="s">
        <v>57</v>
      </c>
      <c r="G171" s="189">
        <v>60</v>
      </c>
      <c r="H171" s="189" t="s">
        <v>48</v>
      </c>
      <c r="I171" s="189">
        <v>2024</v>
      </c>
      <c r="J171" s="189">
        <v>2024</v>
      </c>
      <c r="K171" s="189"/>
      <c r="L171" s="189" t="s">
        <v>48</v>
      </c>
      <c r="M171" s="189"/>
      <c r="N171" s="189" t="s">
        <v>48</v>
      </c>
      <c r="O171" s="190" t="s">
        <v>49</v>
      </c>
      <c r="P171" s="189" t="s">
        <v>50</v>
      </c>
      <c r="Q171" s="189" t="s">
        <v>51</v>
      </c>
      <c r="R171" s="189">
        <v>1</v>
      </c>
      <c r="S171" s="189" t="s">
        <v>48</v>
      </c>
      <c r="T171" s="189" t="s">
        <v>48</v>
      </c>
      <c r="U171" s="191">
        <v>800000</v>
      </c>
      <c r="V171" s="191">
        <v>1200000</v>
      </c>
      <c r="W171" s="191">
        <v>1600000</v>
      </c>
      <c r="X171" s="191">
        <v>4000000</v>
      </c>
      <c r="Y171" s="191">
        <v>7600000</v>
      </c>
      <c r="Z171" s="191">
        <v>800000</v>
      </c>
      <c r="AA171" s="192"/>
      <c r="AB171" s="190" t="s">
        <v>53</v>
      </c>
      <c r="AC171" s="192">
        <v>670501</v>
      </c>
      <c r="AD171" s="190" t="s">
        <v>54</v>
      </c>
      <c r="AE171" s="191">
        <v>161118.72</v>
      </c>
      <c r="AF171" s="191">
        <v>78731.83</v>
      </c>
      <c r="AG171" s="191">
        <v>74871.360000000001</v>
      </c>
      <c r="AH171" s="191">
        <v>27500.52</v>
      </c>
      <c r="AI171" s="191">
        <v>77342.7</v>
      </c>
      <c r="AJ171" s="191">
        <v>47218.61</v>
      </c>
      <c r="AK171" s="191">
        <v>60619.51</v>
      </c>
      <c r="AL171" s="191">
        <v>272596.76</v>
      </c>
      <c r="AM171" s="191"/>
      <c r="AN171" s="191"/>
      <c r="AO171" s="191"/>
      <c r="AP171" s="191"/>
      <c r="AQ171" s="191"/>
      <c r="AR171" s="193"/>
      <c r="AS171" s="190" t="s">
        <v>269</v>
      </c>
      <c r="AT171" s="104" t="s">
        <v>55</v>
      </c>
    </row>
    <row r="172" spans="1:46" ht="30" x14ac:dyDescent="0.25">
      <c r="A172" s="266" t="s">
        <v>872</v>
      </c>
      <c r="B172" s="92" t="s">
        <v>1070</v>
      </c>
      <c r="C172" s="185" t="s">
        <v>44</v>
      </c>
      <c r="D172" s="203" t="s">
        <v>79</v>
      </c>
      <c r="E172" s="187" t="s">
        <v>554</v>
      </c>
      <c r="F172" s="188" t="s">
        <v>555</v>
      </c>
      <c r="G172" s="189">
        <v>12</v>
      </c>
      <c r="H172" s="189" t="s">
        <v>48</v>
      </c>
      <c r="I172" s="189">
        <v>2023</v>
      </c>
      <c r="J172" s="189">
        <v>2024</v>
      </c>
      <c r="K172" s="189" t="s">
        <v>556</v>
      </c>
      <c r="L172" s="189" t="s">
        <v>48</v>
      </c>
      <c r="M172" s="189"/>
      <c r="N172" s="189" t="s">
        <v>48</v>
      </c>
      <c r="O172" s="190" t="s">
        <v>49</v>
      </c>
      <c r="P172" s="189" t="s">
        <v>224</v>
      </c>
      <c r="Q172" s="189" t="s">
        <v>557</v>
      </c>
      <c r="R172" s="189">
        <v>1</v>
      </c>
      <c r="S172" s="189" t="s">
        <v>48</v>
      </c>
      <c r="T172" s="189" t="s">
        <v>48</v>
      </c>
      <c r="U172" s="191">
        <v>1054600</v>
      </c>
      <c r="V172" s="191"/>
      <c r="W172" s="191"/>
      <c r="X172" s="191"/>
      <c r="Y172" s="191">
        <v>1054610</v>
      </c>
      <c r="Z172" s="191">
        <v>1054600</v>
      </c>
      <c r="AA172" s="192"/>
      <c r="AB172" s="190" t="s">
        <v>53</v>
      </c>
      <c r="AC172" s="192">
        <v>670501</v>
      </c>
      <c r="AD172" s="190" t="s">
        <v>54</v>
      </c>
      <c r="AE172" s="191">
        <v>186070</v>
      </c>
      <c r="AF172" s="191"/>
      <c r="AG172" s="191"/>
      <c r="AH172" s="191"/>
      <c r="AI172" s="191">
        <v>186070</v>
      </c>
      <c r="AJ172" s="191"/>
      <c r="AK172" s="191"/>
      <c r="AL172" s="191">
        <v>682470</v>
      </c>
      <c r="AM172" s="191"/>
      <c r="AN172" s="191"/>
      <c r="AO172" s="191"/>
      <c r="AP172" s="191"/>
      <c r="AQ172" s="191"/>
      <c r="AR172" s="193"/>
      <c r="AS172" s="190" t="s">
        <v>558</v>
      </c>
      <c r="AT172" s="104" t="s">
        <v>70</v>
      </c>
    </row>
    <row r="173" spans="1:46" ht="135" x14ac:dyDescent="0.25">
      <c r="A173" s="184" t="s">
        <v>873</v>
      </c>
      <c r="B173" s="92" t="s">
        <v>1071</v>
      </c>
      <c r="C173" s="185" t="s">
        <v>44</v>
      </c>
      <c r="D173" s="203" t="s">
        <v>64</v>
      </c>
      <c r="E173" s="187" t="s">
        <v>559</v>
      </c>
      <c r="F173" s="188" t="s">
        <v>66</v>
      </c>
      <c r="G173" s="189">
        <v>24</v>
      </c>
      <c r="H173" s="189" t="s">
        <v>48</v>
      </c>
      <c r="I173" s="189">
        <v>2024</v>
      </c>
      <c r="J173" s="189">
        <v>2024</v>
      </c>
      <c r="K173" s="189" t="s">
        <v>560</v>
      </c>
      <c r="L173" s="189" t="s">
        <v>47</v>
      </c>
      <c r="M173" s="189" t="s">
        <v>561</v>
      </c>
      <c r="N173" s="189" t="s">
        <v>48</v>
      </c>
      <c r="O173" s="190" t="s">
        <v>49</v>
      </c>
      <c r="P173" s="189" t="s">
        <v>77</v>
      </c>
      <c r="Q173" s="189" t="s">
        <v>51</v>
      </c>
      <c r="R173" s="189">
        <v>1</v>
      </c>
      <c r="S173" s="189" t="s">
        <v>48</v>
      </c>
      <c r="T173" s="189" t="s">
        <v>48</v>
      </c>
      <c r="U173" s="191">
        <v>1000000</v>
      </c>
      <c r="V173" s="191">
        <v>50390.238471999997</v>
      </c>
      <c r="W173" s="191"/>
      <c r="X173" s="191"/>
      <c r="Y173" s="191">
        <v>1050390.238472</v>
      </c>
      <c r="Z173" s="191">
        <v>1000000</v>
      </c>
      <c r="AA173" s="192"/>
      <c r="AB173" s="190" t="s">
        <v>53</v>
      </c>
      <c r="AC173" s="192">
        <v>670501</v>
      </c>
      <c r="AD173" s="190" t="s">
        <v>54</v>
      </c>
      <c r="AE173" s="191"/>
      <c r="AF173" s="191">
        <v>1000000</v>
      </c>
      <c r="AG173" s="191"/>
      <c r="AH173" s="191"/>
      <c r="AI173" s="191"/>
      <c r="AJ173" s="191"/>
      <c r="AK173" s="191"/>
      <c r="AL173" s="191"/>
      <c r="AM173" s="191"/>
      <c r="AN173" s="191"/>
      <c r="AO173" s="191"/>
      <c r="AP173" s="191"/>
      <c r="AQ173" s="191"/>
      <c r="AR173" s="193"/>
      <c r="AS173" s="190" t="s">
        <v>587</v>
      </c>
      <c r="AT173" s="104" t="s">
        <v>70</v>
      </c>
    </row>
    <row r="174" spans="1:46" ht="30" x14ac:dyDescent="0.25">
      <c r="A174" s="184" t="s">
        <v>874</v>
      </c>
      <c r="B174" s="92" t="s">
        <v>1072</v>
      </c>
      <c r="C174" s="185" t="s">
        <v>44</v>
      </c>
      <c r="D174" s="203" t="s">
        <v>154</v>
      </c>
      <c r="E174" s="187" t="s">
        <v>562</v>
      </c>
      <c r="F174" s="188" t="s">
        <v>377</v>
      </c>
      <c r="G174" s="189">
        <v>36</v>
      </c>
      <c r="H174" s="189" t="s">
        <v>47</v>
      </c>
      <c r="I174" s="189">
        <v>2024</v>
      </c>
      <c r="J174" s="189">
        <v>2024</v>
      </c>
      <c r="K174" s="189"/>
      <c r="L174" s="189" t="s">
        <v>48</v>
      </c>
      <c r="M174" s="189"/>
      <c r="N174" s="189" t="s">
        <v>48</v>
      </c>
      <c r="O174" s="190" t="s">
        <v>49</v>
      </c>
      <c r="P174" s="189" t="s">
        <v>50</v>
      </c>
      <c r="Q174" s="189" t="s">
        <v>563</v>
      </c>
      <c r="R174" s="189">
        <v>1</v>
      </c>
      <c r="S174" s="189" t="s">
        <v>47</v>
      </c>
      <c r="T174" s="189" t="s">
        <v>47</v>
      </c>
      <c r="U174" s="191">
        <v>107145</v>
      </c>
      <c r="V174" s="191">
        <v>428586</v>
      </c>
      <c r="W174" s="191">
        <v>428586</v>
      </c>
      <c r="X174" s="191">
        <v>1007178</v>
      </c>
      <c r="Y174" s="191">
        <v>1971495</v>
      </c>
      <c r="Z174" s="191">
        <v>428586</v>
      </c>
      <c r="AA174" s="192"/>
      <c r="AB174" s="190" t="s">
        <v>53</v>
      </c>
      <c r="AC174" s="192">
        <v>670501</v>
      </c>
      <c r="AD174" s="190" t="s">
        <v>54</v>
      </c>
      <c r="AE174" s="191">
        <v>30866</v>
      </c>
      <c r="AF174" s="191">
        <v>27694</v>
      </c>
      <c r="AG174" s="191">
        <v>157136</v>
      </c>
      <c r="AH174" s="191">
        <v>7076</v>
      </c>
      <c r="AI174" s="191">
        <v>51850</v>
      </c>
      <c r="AJ174" s="191">
        <v>38064</v>
      </c>
      <c r="AK174" s="191">
        <v>28060</v>
      </c>
      <c r="AL174" s="191">
        <v>56364</v>
      </c>
      <c r="AM174" s="191">
        <v>12810</v>
      </c>
      <c r="AN174" s="191"/>
      <c r="AO174" s="191"/>
      <c r="AP174" s="191"/>
      <c r="AQ174" s="191">
        <v>18666</v>
      </c>
      <c r="AR174" s="193"/>
      <c r="AS174" s="192"/>
      <c r="AT174" s="104" t="s">
        <v>55</v>
      </c>
    </row>
    <row r="175" spans="1:46" ht="30" x14ac:dyDescent="0.25">
      <c r="A175" s="267" t="s">
        <v>875</v>
      </c>
      <c r="B175" s="92" t="s">
        <v>1073</v>
      </c>
      <c r="C175" s="185" t="s">
        <v>44</v>
      </c>
      <c r="D175" s="203" t="s">
        <v>45</v>
      </c>
      <c r="E175" s="187" t="s">
        <v>564</v>
      </c>
      <c r="F175" s="188" t="s">
        <v>57</v>
      </c>
      <c r="G175" s="189">
        <v>24</v>
      </c>
      <c r="H175" s="189" t="s">
        <v>48</v>
      </c>
      <c r="I175" s="189">
        <v>2024</v>
      </c>
      <c r="J175" s="189">
        <v>2024</v>
      </c>
      <c r="K175" s="189"/>
      <c r="L175" s="189" t="s">
        <v>48</v>
      </c>
      <c r="M175" s="189"/>
      <c r="N175" s="189" t="s">
        <v>48</v>
      </c>
      <c r="O175" s="190" t="s">
        <v>49</v>
      </c>
      <c r="P175" s="189" t="s">
        <v>50</v>
      </c>
      <c r="Q175" s="189" t="s">
        <v>51</v>
      </c>
      <c r="R175" s="189">
        <v>1</v>
      </c>
      <c r="S175" s="189" t="s">
        <v>48</v>
      </c>
      <c r="T175" s="189" t="s">
        <v>48</v>
      </c>
      <c r="U175" s="191">
        <v>7308626.2599999998</v>
      </c>
      <c r="V175" s="191">
        <v>7308626.2599999998</v>
      </c>
      <c r="W175" s="191"/>
      <c r="X175" s="191"/>
      <c r="Y175" s="191">
        <v>14617252.52</v>
      </c>
      <c r="Z175" s="191">
        <v>7308626.2599999998</v>
      </c>
      <c r="AA175" s="192"/>
      <c r="AB175" s="190" t="s">
        <v>53</v>
      </c>
      <c r="AC175" s="192">
        <v>670501</v>
      </c>
      <c r="AD175" s="190" t="s">
        <v>54</v>
      </c>
      <c r="AE175" s="191"/>
      <c r="AF175" s="191">
        <v>432085.98</v>
      </c>
      <c r="AG175" s="191">
        <v>1167260.7</v>
      </c>
      <c r="AH175" s="191"/>
      <c r="AI175" s="191">
        <v>634096.41</v>
      </c>
      <c r="AJ175" s="191">
        <v>399854.94</v>
      </c>
      <c r="AK175" s="191">
        <v>305208.23</v>
      </c>
      <c r="AL175" s="191">
        <v>801829.39</v>
      </c>
      <c r="AM175" s="191"/>
      <c r="AN175" s="191">
        <v>1304809.05</v>
      </c>
      <c r="AO175" s="191">
        <v>1285441.19</v>
      </c>
      <c r="AP175" s="191">
        <v>978040.37</v>
      </c>
      <c r="AQ175" s="191"/>
      <c r="AR175" s="193"/>
      <c r="AS175" s="190" t="s">
        <v>269</v>
      </c>
      <c r="AT175" s="104" t="s">
        <v>70</v>
      </c>
    </row>
    <row r="176" spans="1:46" ht="30" x14ac:dyDescent="0.25">
      <c r="A176" s="222" t="s">
        <v>876</v>
      </c>
      <c r="B176" s="124" t="s">
        <v>1074</v>
      </c>
      <c r="C176" s="222" t="s">
        <v>44</v>
      </c>
      <c r="D176" s="203" t="s">
        <v>45</v>
      </c>
      <c r="E176" s="187" t="s">
        <v>565</v>
      </c>
      <c r="F176" s="188" t="s">
        <v>57</v>
      </c>
      <c r="G176" s="189">
        <v>24</v>
      </c>
      <c r="H176" s="189" t="s">
        <v>48</v>
      </c>
      <c r="I176" s="189">
        <v>2024</v>
      </c>
      <c r="J176" s="189">
        <v>2024</v>
      </c>
      <c r="K176" s="189"/>
      <c r="L176" s="189" t="s">
        <v>48</v>
      </c>
      <c r="M176" s="189"/>
      <c r="N176" s="189" t="s">
        <v>48</v>
      </c>
      <c r="O176" s="190" t="s">
        <v>49</v>
      </c>
      <c r="P176" s="189" t="s">
        <v>50</v>
      </c>
      <c r="Q176" s="268" t="s">
        <v>51</v>
      </c>
      <c r="R176" s="189">
        <v>1</v>
      </c>
      <c r="S176" s="189" t="s">
        <v>48</v>
      </c>
      <c r="T176" s="189" t="s">
        <v>48</v>
      </c>
      <c r="U176" s="191">
        <v>1187570</v>
      </c>
      <c r="V176" s="191">
        <v>1187570</v>
      </c>
      <c r="W176" s="191"/>
      <c r="X176" s="191"/>
      <c r="Y176" s="191">
        <v>2375140</v>
      </c>
      <c r="Z176" s="191">
        <v>1187570</v>
      </c>
      <c r="AA176" s="192"/>
      <c r="AB176" s="190" t="s">
        <v>53</v>
      </c>
      <c r="AC176" s="192">
        <v>670501</v>
      </c>
      <c r="AD176" s="190" t="s">
        <v>54</v>
      </c>
      <c r="AE176" s="191"/>
      <c r="AF176" s="191">
        <v>70209.14</v>
      </c>
      <c r="AG176" s="191">
        <v>189666.8</v>
      </c>
      <c r="AH176" s="191"/>
      <c r="AI176" s="191">
        <v>103033.57</v>
      </c>
      <c r="AJ176" s="191">
        <v>64971.95</v>
      </c>
      <c r="AK176" s="191">
        <v>49592.92</v>
      </c>
      <c r="AL176" s="191">
        <v>130288.3</v>
      </c>
      <c r="AM176" s="191"/>
      <c r="AN176" s="191">
        <v>212016.87</v>
      </c>
      <c r="AO176" s="191">
        <v>208869.81</v>
      </c>
      <c r="AP176" s="191">
        <v>158920.62</v>
      </c>
      <c r="AQ176" s="191"/>
      <c r="AR176" s="193"/>
      <c r="AS176" s="190" t="s">
        <v>269</v>
      </c>
      <c r="AT176" s="104" t="s">
        <v>70</v>
      </c>
    </row>
    <row r="177" spans="1:46" ht="30" x14ac:dyDescent="0.25">
      <c r="A177" s="267" t="s">
        <v>877</v>
      </c>
      <c r="B177" s="92" t="s">
        <v>1075</v>
      </c>
      <c r="C177" s="185" t="s">
        <v>44</v>
      </c>
      <c r="D177" s="203" t="s">
        <v>45</v>
      </c>
      <c r="E177" s="187" t="s">
        <v>566</v>
      </c>
      <c r="F177" s="188" t="s">
        <v>57</v>
      </c>
      <c r="G177" s="189">
        <v>24</v>
      </c>
      <c r="H177" s="189" t="s">
        <v>48</v>
      </c>
      <c r="I177" s="189">
        <v>2024</v>
      </c>
      <c r="J177" s="189">
        <v>2024</v>
      </c>
      <c r="K177" s="189"/>
      <c r="L177" s="189" t="s">
        <v>48</v>
      </c>
      <c r="M177" s="189"/>
      <c r="N177" s="189" t="s">
        <v>48</v>
      </c>
      <c r="O177" s="190" t="s">
        <v>49</v>
      </c>
      <c r="P177" s="189" t="s">
        <v>50</v>
      </c>
      <c r="Q177" s="189" t="s">
        <v>51</v>
      </c>
      <c r="R177" s="189">
        <v>1</v>
      </c>
      <c r="S177" s="189" t="s">
        <v>48</v>
      </c>
      <c r="T177" s="189" t="s">
        <v>48</v>
      </c>
      <c r="U177" s="191">
        <v>3801056.57</v>
      </c>
      <c r="V177" s="191">
        <v>3801056.57</v>
      </c>
      <c r="W177" s="191"/>
      <c r="X177" s="191"/>
      <c r="Y177" s="191">
        <v>7602113.1299999999</v>
      </c>
      <c r="Z177" s="191">
        <v>3801056.57</v>
      </c>
      <c r="AA177" s="192"/>
      <c r="AB177" s="190" t="s">
        <v>53</v>
      </c>
      <c r="AC177" s="192">
        <v>670501</v>
      </c>
      <c r="AD177" s="190" t="s">
        <v>54</v>
      </c>
      <c r="AE177" s="191"/>
      <c r="AF177" s="191">
        <v>224718.46</v>
      </c>
      <c r="AG177" s="191">
        <v>607066.74</v>
      </c>
      <c r="AH177" s="191"/>
      <c r="AI177" s="191">
        <v>329779.67</v>
      </c>
      <c r="AJ177" s="191">
        <v>207955.8</v>
      </c>
      <c r="AK177" s="191">
        <v>158732.12</v>
      </c>
      <c r="AL177" s="191">
        <v>417013.92</v>
      </c>
      <c r="AM177" s="191"/>
      <c r="AN177" s="191">
        <v>678602.63</v>
      </c>
      <c r="AO177" s="191">
        <v>668529.82999999996</v>
      </c>
      <c r="AP177" s="191">
        <v>508657.39</v>
      </c>
      <c r="AQ177" s="191"/>
      <c r="AR177" s="193"/>
      <c r="AS177" s="190" t="s">
        <v>269</v>
      </c>
      <c r="AT177" s="104" t="s">
        <v>70</v>
      </c>
    </row>
    <row r="178" spans="1:46" ht="30" x14ac:dyDescent="0.25">
      <c r="A178" s="184" t="s">
        <v>878</v>
      </c>
      <c r="B178" s="92" t="s">
        <v>1076</v>
      </c>
      <c r="C178" s="185" t="s">
        <v>44</v>
      </c>
      <c r="D178" s="203" t="s">
        <v>45</v>
      </c>
      <c r="E178" s="187" t="s">
        <v>567</v>
      </c>
      <c r="F178" s="188" t="s">
        <v>57</v>
      </c>
      <c r="G178" s="189">
        <v>24</v>
      </c>
      <c r="H178" s="189" t="s">
        <v>48</v>
      </c>
      <c r="I178" s="189">
        <v>2024</v>
      </c>
      <c r="J178" s="189">
        <v>2024</v>
      </c>
      <c r="K178" s="189"/>
      <c r="L178" s="189" t="s">
        <v>48</v>
      </c>
      <c r="M178" s="189"/>
      <c r="N178" s="189" t="s">
        <v>48</v>
      </c>
      <c r="O178" s="190" t="s">
        <v>49</v>
      </c>
      <c r="P178" s="189" t="s">
        <v>50</v>
      </c>
      <c r="Q178" s="189" t="s">
        <v>51</v>
      </c>
      <c r="R178" s="189">
        <v>1</v>
      </c>
      <c r="S178" s="189" t="s">
        <v>48</v>
      </c>
      <c r="T178" s="189" t="s">
        <v>48</v>
      </c>
      <c r="U178" s="191">
        <v>4181590.35</v>
      </c>
      <c r="V178" s="191">
        <v>4181590.35</v>
      </c>
      <c r="W178" s="191"/>
      <c r="X178" s="191"/>
      <c r="Y178" s="191">
        <v>8363180.6900000004</v>
      </c>
      <c r="Z178" s="191">
        <v>4181590.35</v>
      </c>
      <c r="AA178" s="192"/>
      <c r="AB178" s="190" t="s">
        <v>53</v>
      </c>
      <c r="AC178" s="192">
        <v>670501</v>
      </c>
      <c r="AD178" s="190" t="s">
        <v>54</v>
      </c>
      <c r="AE178" s="191"/>
      <c r="AF178" s="191">
        <v>247215.62</v>
      </c>
      <c r="AG178" s="191">
        <v>667841.79</v>
      </c>
      <c r="AH178" s="191"/>
      <c r="AI178" s="191">
        <v>362794.78</v>
      </c>
      <c r="AJ178" s="191">
        <v>228774.81</v>
      </c>
      <c r="AK178" s="191">
        <v>174623.21</v>
      </c>
      <c r="AL178" s="191">
        <v>458762.28</v>
      </c>
      <c r="AM178" s="191"/>
      <c r="AN178" s="191">
        <v>746539.32</v>
      </c>
      <c r="AO178" s="191">
        <v>735458.11</v>
      </c>
      <c r="AP178" s="191">
        <v>559580.42000000004</v>
      </c>
      <c r="AQ178" s="191"/>
      <c r="AR178" s="193"/>
      <c r="AS178" s="190" t="s">
        <v>269</v>
      </c>
      <c r="AT178" s="104" t="s">
        <v>70</v>
      </c>
    </row>
    <row r="179" spans="1:46" ht="30" x14ac:dyDescent="0.25">
      <c r="A179" s="222" t="s">
        <v>879</v>
      </c>
      <c r="B179" s="124" t="s">
        <v>1077</v>
      </c>
      <c r="C179" s="222" t="s">
        <v>44</v>
      </c>
      <c r="D179" s="203" t="s">
        <v>45</v>
      </c>
      <c r="E179" s="269" t="s">
        <v>568</v>
      </c>
      <c r="F179" s="188" t="s">
        <v>569</v>
      </c>
      <c r="G179" s="189">
        <v>24</v>
      </c>
      <c r="H179" s="189" t="s">
        <v>48</v>
      </c>
      <c r="I179" s="189">
        <v>2024</v>
      </c>
      <c r="J179" s="189">
        <v>2024</v>
      </c>
      <c r="K179" s="189"/>
      <c r="L179" s="189" t="s">
        <v>48</v>
      </c>
      <c r="M179" s="189"/>
      <c r="N179" s="189" t="s">
        <v>48</v>
      </c>
      <c r="O179" s="190" t="s">
        <v>49</v>
      </c>
      <c r="P179" s="189" t="s">
        <v>50</v>
      </c>
      <c r="Q179" s="189" t="s">
        <v>51</v>
      </c>
      <c r="R179" s="189">
        <v>1</v>
      </c>
      <c r="S179" s="189" t="s">
        <v>48</v>
      </c>
      <c r="T179" s="189" t="s">
        <v>47</v>
      </c>
      <c r="U179" s="191">
        <v>6838835</v>
      </c>
      <c r="V179" s="191">
        <v>2333808</v>
      </c>
      <c r="W179" s="191"/>
      <c r="X179" s="191"/>
      <c r="Y179" s="191">
        <v>9172643</v>
      </c>
      <c r="Z179" s="191">
        <v>6838835</v>
      </c>
      <c r="AA179" s="192"/>
      <c r="AB179" s="190" t="s">
        <v>53</v>
      </c>
      <c r="AC179" s="192">
        <v>670501</v>
      </c>
      <c r="AD179" s="190" t="s">
        <v>54</v>
      </c>
      <c r="AE179" s="191"/>
      <c r="AF179" s="191"/>
      <c r="AG179" s="191"/>
      <c r="AH179" s="191"/>
      <c r="AI179" s="191"/>
      <c r="AJ179" s="191"/>
      <c r="AK179" s="191"/>
      <c r="AL179" s="191"/>
      <c r="AM179" s="191">
        <v>6838835</v>
      </c>
      <c r="AN179" s="191"/>
      <c r="AO179" s="191"/>
      <c r="AP179" s="191"/>
      <c r="AQ179" s="191"/>
      <c r="AR179" s="193"/>
      <c r="AS179" s="190" t="s">
        <v>570</v>
      </c>
      <c r="AT179" s="104" t="s">
        <v>70</v>
      </c>
    </row>
    <row r="180" spans="1:46" ht="120" x14ac:dyDescent="0.25">
      <c r="A180" s="184" t="s">
        <v>880</v>
      </c>
      <c r="B180" s="92" t="s">
        <v>1078</v>
      </c>
      <c r="C180" s="185">
        <v>3990570925</v>
      </c>
      <c r="D180" s="203" t="s">
        <v>243</v>
      </c>
      <c r="E180" s="269" t="s">
        <v>571</v>
      </c>
      <c r="F180" s="188" t="s">
        <v>245</v>
      </c>
      <c r="G180" s="189">
        <v>36</v>
      </c>
      <c r="H180" s="189" t="s">
        <v>48</v>
      </c>
      <c r="I180" s="189">
        <v>2024</v>
      </c>
      <c r="J180" s="189">
        <v>2024</v>
      </c>
      <c r="K180" s="189"/>
      <c r="L180" s="189" t="s">
        <v>48</v>
      </c>
      <c r="M180" s="189"/>
      <c r="N180" s="189" t="s">
        <v>48</v>
      </c>
      <c r="O180" s="190" t="s">
        <v>49</v>
      </c>
      <c r="P180" s="189" t="s">
        <v>77</v>
      </c>
      <c r="Q180" s="189" t="s">
        <v>51</v>
      </c>
      <c r="R180" s="189">
        <v>1</v>
      </c>
      <c r="S180" s="189" t="s">
        <v>48</v>
      </c>
      <c r="T180" s="189" t="s">
        <v>48</v>
      </c>
      <c r="U180" s="243">
        <v>6573270.4199999999</v>
      </c>
      <c r="V180" s="243">
        <v>4778367.8600000003</v>
      </c>
      <c r="W180" s="243">
        <v>4876808.38</v>
      </c>
      <c r="X180" s="191"/>
      <c r="Y180" s="243">
        <v>16228446.66</v>
      </c>
      <c r="Z180" s="243">
        <v>6573270.4199999999</v>
      </c>
      <c r="AA180" s="270"/>
      <c r="AB180" s="190" t="s">
        <v>53</v>
      </c>
      <c r="AC180" s="271">
        <v>670501</v>
      </c>
      <c r="AD180" s="190" t="s">
        <v>54</v>
      </c>
      <c r="AE180" s="243">
        <v>497312.43</v>
      </c>
      <c r="AF180" s="243">
        <v>497312.43</v>
      </c>
      <c r="AG180" s="243">
        <v>497312.43</v>
      </c>
      <c r="AH180" s="243">
        <v>497312.43</v>
      </c>
      <c r="AI180" s="243">
        <v>497312.43</v>
      </c>
      <c r="AJ180" s="243">
        <v>497312.43</v>
      </c>
      <c r="AK180" s="243">
        <v>497312.43</v>
      </c>
      <c r="AL180" s="243">
        <v>1491937.29</v>
      </c>
      <c r="AM180" s="243" t="s">
        <v>246</v>
      </c>
      <c r="AN180" s="243">
        <v>430015.43</v>
      </c>
      <c r="AO180" s="243">
        <v>430015.43</v>
      </c>
      <c r="AP180" s="243">
        <v>143340.35</v>
      </c>
      <c r="AQ180" s="243">
        <v>596774.91</v>
      </c>
      <c r="AR180" s="193"/>
      <c r="AS180" s="190" t="s">
        <v>588</v>
      </c>
      <c r="AT180" s="104" t="s">
        <v>55</v>
      </c>
    </row>
    <row r="181" spans="1:46" ht="30" x14ac:dyDescent="0.25">
      <c r="A181" s="184" t="s">
        <v>881</v>
      </c>
      <c r="B181" s="92" t="s">
        <v>1079</v>
      </c>
      <c r="C181" s="185">
        <v>3990570925</v>
      </c>
      <c r="D181" s="203" t="s">
        <v>243</v>
      </c>
      <c r="E181" s="187" t="s">
        <v>572</v>
      </c>
      <c r="F181" s="188" t="s">
        <v>245</v>
      </c>
      <c r="G181" s="189">
        <v>36</v>
      </c>
      <c r="H181" s="189" t="s">
        <v>48</v>
      </c>
      <c r="I181" s="189">
        <v>2024</v>
      </c>
      <c r="J181" s="189">
        <v>2024</v>
      </c>
      <c r="K181" s="189"/>
      <c r="L181" s="189" t="s">
        <v>48</v>
      </c>
      <c r="M181" s="189"/>
      <c r="N181" s="189" t="s">
        <v>48</v>
      </c>
      <c r="O181" s="190" t="s">
        <v>49</v>
      </c>
      <c r="P181" s="189" t="s">
        <v>77</v>
      </c>
      <c r="Q181" s="189" t="s">
        <v>51</v>
      </c>
      <c r="R181" s="189">
        <v>1</v>
      </c>
      <c r="S181" s="189" t="s">
        <v>48</v>
      </c>
      <c r="T181" s="189" t="s">
        <v>48</v>
      </c>
      <c r="U181" s="243">
        <v>536162.35</v>
      </c>
      <c r="V181" s="243">
        <v>670203.86</v>
      </c>
      <c r="W181" s="243">
        <v>804245.42</v>
      </c>
      <c r="X181" s="191"/>
      <c r="Y181" s="243">
        <v>2010611.63</v>
      </c>
      <c r="Z181" s="243">
        <v>670203.86</v>
      </c>
      <c r="AA181" s="270"/>
      <c r="AB181" s="190" t="s">
        <v>53</v>
      </c>
      <c r="AC181" s="271">
        <v>670501</v>
      </c>
      <c r="AD181" s="190" t="s">
        <v>54</v>
      </c>
      <c r="AE181" s="243">
        <v>43711.75</v>
      </c>
      <c r="AF181" s="243">
        <v>43711.75</v>
      </c>
      <c r="AG181" s="243">
        <v>43711.75</v>
      </c>
      <c r="AH181" s="243">
        <v>43711.75</v>
      </c>
      <c r="AI181" s="243">
        <v>43711.75</v>
      </c>
      <c r="AJ181" s="243">
        <v>43711.75</v>
      </c>
      <c r="AK181" s="243">
        <v>43711.75</v>
      </c>
      <c r="AL181" s="243">
        <v>131135.24</v>
      </c>
      <c r="AM181" s="243" t="s">
        <v>246</v>
      </c>
      <c r="AN181" s="243">
        <v>55795.31</v>
      </c>
      <c r="AO181" s="243">
        <v>61794.82</v>
      </c>
      <c r="AP181" s="243">
        <v>20598</v>
      </c>
      <c r="AQ181" s="243">
        <v>133216.75</v>
      </c>
      <c r="AR181" s="272"/>
      <c r="AS181" s="273"/>
      <c r="AT181" s="104" t="s">
        <v>70</v>
      </c>
    </row>
    <row r="182" spans="1:46" ht="30" x14ac:dyDescent="0.25">
      <c r="A182" s="184" t="s">
        <v>882</v>
      </c>
      <c r="B182" s="92" t="s">
        <v>1080</v>
      </c>
      <c r="C182" s="185">
        <v>3990570925</v>
      </c>
      <c r="D182" s="203" t="s">
        <v>243</v>
      </c>
      <c r="E182" s="187" t="s">
        <v>573</v>
      </c>
      <c r="F182" s="188" t="s">
        <v>245</v>
      </c>
      <c r="G182" s="189">
        <v>36</v>
      </c>
      <c r="H182" s="189" t="s">
        <v>48</v>
      </c>
      <c r="I182" s="189">
        <v>2024</v>
      </c>
      <c r="J182" s="189">
        <v>2024</v>
      </c>
      <c r="K182" s="189"/>
      <c r="L182" s="189" t="s">
        <v>48</v>
      </c>
      <c r="M182" s="189"/>
      <c r="N182" s="189" t="s">
        <v>48</v>
      </c>
      <c r="O182" s="190" t="s">
        <v>49</v>
      </c>
      <c r="P182" s="189" t="s">
        <v>50</v>
      </c>
      <c r="Q182" s="189" t="s">
        <v>51</v>
      </c>
      <c r="R182" s="189">
        <v>1</v>
      </c>
      <c r="S182" s="189" t="s">
        <v>48</v>
      </c>
      <c r="T182" s="189" t="s">
        <v>48</v>
      </c>
      <c r="U182" s="243">
        <v>500000</v>
      </c>
      <c r="V182" s="243">
        <v>500000</v>
      </c>
      <c r="W182" s="243">
        <v>500000</v>
      </c>
      <c r="X182" s="243" t="s">
        <v>246</v>
      </c>
      <c r="Y182" s="243">
        <v>1500000</v>
      </c>
      <c r="Z182" s="243">
        <v>500000</v>
      </c>
      <c r="AA182" s="270"/>
      <c r="AB182" s="190" t="s">
        <v>53</v>
      </c>
      <c r="AC182" s="271">
        <v>670501</v>
      </c>
      <c r="AD182" s="190" t="s">
        <v>54</v>
      </c>
      <c r="AE182" s="243">
        <v>30847.119999999999</v>
      </c>
      <c r="AF182" s="243">
        <v>30847.119999999999</v>
      </c>
      <c r="AG182" s="243">
        <v>30847.119999999999</v>
      </c>
      <c r="AH182" s="243">
        <v>30847.119999999999</v>
      </c>
      <c r="AI182" s="243">
        <v>30847.119999999999</v>
      </c>
      <c r="AJ182" s="243">
        <v>30847.119999999999</v>
      </c>
      <c r="AK182" s="243">
        <v>30847.119999999999</v>
      </c>
      <c r="AL182" s="243">
        <v>92541.36</v>
      </c>
      <c r="AM182" s="243" t="s">
        <v>246</v>
      </c>
      <c r="AN182" s="243">
        <v>39374.42</v>
      </c>
      <c r="AO182" s="243">
        <v>43608.23</v>
      </c>
      <c r="AP182" s="243">
        <v>14535.89</v>
      </c>
      <c r="AQ182" s="243">
        <v>94010.27</v>
      </c>
      <c r="AR182" s="272"/>
      <c r="AS182" s="273"/>
      <c r="AT182" s="104" t="s">
        <v>55</v>
      </c>
    </row>
    <row r="183" spans="1:46" ht="30" x14ac:dyDescent="0.25">
      <c r="A183" s="184" t="s">
        <v>883</v>
      </c>
      <c r="B183" s="92" t="s">
        <v>1081</v>
      </c>
      <c r="C183" s="185">
        <v>3990570925</v>
      </c>
      <c r="D183" s="203" t="s">
        <v>243</v>
      </c>
      <c r="E183" s="187" t="s">
        <v>574</v>
      </c>
      <c r="F183" s="188" t="s">
        <v>245</v>
      </c>
      <c r="G183" s="189">
        <v>24</v>
      </c>
      <c r="H183" s="189" t="s">
        <v>48</v>
      </c>
      <c r="I183" s="189">
        <v>2024</v>
      </c>
      <c r="J183" s="189">
        <v>2024</v>
      </c>
      <c r="K183" s="189"/>
      <c r="L183" s="189" t="s">
        <v>48</v>
      </c>
      <c r="M183" s="189"/>
      <c r="N183" s="189" t="s">
        <v>48</v>
      </c>
      <c r="O183" s="190" t="s">
        <v>49</v>
      </c>
      <c r="P183" s="189" t="s">
        <v>77</v>
      </c>
      <c r="Q183" s="189" t="s">
        <v>51</v>
      </c>
      <c r="R183" s="189">
        <v>1</v>
      </c>
      <c r="S183" s="189" t="s">
        <v>48</v>
      </c>
      <c r="T183" s="189" t="s">
        <v>48</v>
      </c>
      <c r="U183" s="243">
        <v>550000</v>
      </c>
      <c r="V183" s="243">
        <v>550000</v>
      </c>
      <c r="W183" s="191"/>
      <c r="X183" s="243" t="s">
        <v>246</v>
      </c>
      <c r="Y183" s="243">
        <v>1100000</v>
      </c>
      <c r="Z183" s="243">
        <v>550000</v>
      </c>
      <c r="AA183" s="270"/>
      <c r="AB183" s="190" t="s">
        <v>53</v>
      </c>
      <c r="AC183" s="271">
        <v>670501</v>
      </c>
      <c r="AD183" s="190" t="s">
        <v>54</v>
      </c>
      <c r="AE183" s="243">
        <v>56202.87</v>
      </c>
      <c r="AF183" s="243">
        <v>63046.76</v>
      </c>
      <c r="AG183" s="243">
        <v>99340.12</v>
      </c>
      <c r="AH183" s="243">
        <v>22812.97</v>
      </c>
      <c r="AI183" s="243">
        <v>82956.259999999995</v>
      </c>
      <c r="AJ183" s="243">
        <v>43137.25</v>
      </c>
      <c r="AK183" s="243">
        <v>64913.27</v>
      </c>
      <c r="AL183" s="243">
        <v>117590.5</v>
      </c>
      <c r="AM183" s="191"/>
      <c r="AN183" s="243" t="s">
        <v>246</v>
      </c>
      <c r="AO183" s="243" t="s">
        <v>246</v>
      </c>
      <c r="AP183" s="243" t="s">
        <v>246</v>
      </c>
      <c r="AQ183" s="243" t="s">
        <v>246</v>
      </c>
      <c r="AR183" s="272"/>
      <c r="AS183" s="273"/>
      <c r="AT183" s="104" t="s">
        <v>70</v>
      </c>
    </row>
    <row r="184" spans="1:46" ht="30" x14ac:dyDescent="0.25">
      <c r="A184" s="184" t="s">
        <v>884</v>
      </c>
      <c r="B184" s="92" t="s">
        <v>1082</v>
      </c>
      <c r="C184" s="185">
        <v>3990570925</v>
      </c>
      <c r="D184" s="203" t="s">
        <v>243</v>
      </c>
      <c r="E184" s="187" t="s">
        <v>575</v>
      </c>
      <c r="F184" s="188" t="s">
        <v>245</v>
      </c>
      <c r="G184" s="189">
        <v>24</v>
      </c>
      <c r="H184" s="189" t="s">
        <v>48</v>
      </c>
      <c r="I184" s="189">
        <v>2024</v>
      </c>
      <c r="J184" s="189">
        <v>2024</v>
      </c>
      <c r="K184" s="189"/>
      <c r="L184" s="189" t="s">
        <v>48</v>
      </c>
      <c r="M184" s="189"/>
      <c r="N184" s="189" t="s">
        <v>48</v>
      </c>
      <c r="O184" s="190" t="s">
        <v>49</v>
      </c>
      <c r="P184" s="189" t="s">
        <v>50</v>
      </c>
      <c r="Q184" s="189" t="s">
        <v>51</v>
      </c>
      <c r="R184" s="189">
        <v>1</v>
      </c>
      <c r="S184" s="189" t="s">
        <v>48</v>
      </c>
      <c r="T184" s="189" t="s">
        <v>48</v>
      </c>
      <c r="U184" s="243">
        <v>635865.21</v>
      </c>
      <c r="V184" s="243">
        <v>635865.21</v>
      </c>
      <c r="W184" s="191"/>
      <c r="X184" s="243">
        <v>63700.46</v>
      </c>
      <c r="Y184" s="243">
        <v>1208029.96</v>
      </c>
      <c r="Z184" s="243">
        <v>635865.21</v>
      </c>
      <c r="AA184" s="270"/>
      <c r="AB184" s="190" t="s">
        <v>53</v>
      </c>
      <c r="AC184" s="271">
        <v>670501</v>
      </c>
      <c r="AD184" s="190" t="s">
        <v>54</v>
      </c>
      <c r="AE184" s="243">
        <v>61722.5</v>
      </c>
      <c r="AF184" s="243">
        <v>69238.52</v>
      </c>
      <c r="AG184" s="243">
        <v>109096.22</v>
      </c>
      <c r="AH184" s="243">
        <v>25053.41</v>
      </c>
      <c r="AI184" s="243">
        <v>91103.32</v>
      </c>
      <c r="AJ184" s="243">
        <v>47373.72</v>
      </c>
      <c r="AK184" s="243">
        <v>82616.89</v>
      </c>
      <c r="AL184" s="243">
        <v>149660.63</v>
      </c>
      <c r="AM184" s="191"/>
      <c r="AN184" s="243" t="s">
        <v>246</v>
      </c>
      <c r="AO184" s="243" t="s">
        <v>246</v>
      </c>
      <c r="AP184" s="243" t="s">
        <v>246</v>
      </c>
      <c r="AQ184" s="243" t="s">
        <v>246</v>
      </c>
      <c r="AR184" s="272"/>
      <c r="AS184" s="273"/>
      <c r="AT184" s="104" t="s">
        <v>55</v>
      </c>
    </row>
    <row r="185" spans="1:46" ht="30" x14ac:dyDescent="0.25">
      <c r="A185" s="184" t="s">
        <v>885</v>
      </c>
      <c r="B185" s="92" t="s">
        <v>1083</v>
      </c>
      <c r="C185" s="185">
        <v>3990570925</v>
      </c>
      <c r="D185" s="203" t="s">
        <v>243</v>
      </c>
      <c r="E185" s="187" t="s">
        <v>576</v>
      </c>
      <c r="F185" s="188" t="s">
        <v>245</v>
      </c>
      <c r="G185" s="189">
        <v>24</v>
      </c>
      <c r="H185" s="189" t="s">
        <v>48</v>
      </c>
      <c r="I185" s="189">
        <v>2024</v>
      </c>
      <c r="J185" s="189">
        <v>2024</v>
      </c>
      <c r="K185" s="189"/>
      <c r="L185" s="189" t="s">
        <v>48</v>
      </c>
      <c r="M185" s="189"/>
      <c r="N185" s="189" t="s">
        <v>48</v>
      </c>
      <c r="O185" s="190" t="s">
        <v>49</v>
      </c>
      <c r="P185" s="189" t="s">
        <v>50</v>
      </c>
      <c r="Q185" s="189" t="s">
        <v>51</v>
      </c>
      <c r="R185" s="189">
        <v>1</v>
      </c>
      <c r="S185" s="189" t="s">
        <v>48</v>
      </c>
      <c r="T185" s="189" t="s">
        <v>48</v>
      </c>
      <c r="U185" s="243">
        <v>635865.21</v>
      </c>
      <c r="V185" s="243">
        <v>635865.21</v>
      </c>
      <c r="W185" s="191"/>
      <c r="X185" s="243">
        <v>63700.46</v>
      </c>
      <c r="Y185" s="243">
        <v>1208029.96</v>
      </c>
      <c r="Z185" s="243">
        <v>635865.21</v>
      </c>
      <c r="AA185" s="270"/>
      <c r="AB185" s="190" t="s">
        <v>53</v>
      </c>
      <c r="AC185" s="271">
        <v>670501</v>
      </c>
      <c r="AD185" s="190" t="s">
        <v>54</v>
      </c>
      <c r="AE185" s="243">
        <v>61722.5</v>
      </c>
      <c r="AF185" s="243">
        <v>69238.52</v>
      </c>
      <c r="AG185" s="243">
        <v>109096.22</v>
      </c>
      <c r="AH185" s="243">
        <v>25053.41</v>
      </c>
      <c r="AI185" s="243">
        <v>91103.32</v>
      </c>
      <c r="AJ185" s="243">
        <v>47373.72</v>
      </c>
      <c r="AK185" s="243">
        <v>82616.89</v>
      </c>
      <c r="AL185" s="243">
        <v>149660.63</v>
      </c>
      <c r="AM185" s="191"/>
      <c r="AN185" s="243" t="s">
        <v>246</v>
      </c>
      <c r="AO185" s="243" t="s">
        <v>246</v>
      </c>
      <c r="AP185" s="243" t="s">
        <v>246</v>
      </c>
      <c r="AQ185" s="243" t="s">
        <v>246</v>
      </c>
      <c r="AR185" s="272"/>
      <c r="AS185" s="273"/>
      <c r="AT185" s="104" t="s">
        <v>55</v>
      </c>
    </row>
    <row r="186" spans="1:46" ht="45" x14ac:dyDescent="0.25">
      <c r="A186" s="184" t="s">
        <v>886</v>
      </c>
      <c r="B186" s="92" t="s">
        <v>1084</v>
      </c>
      <c r="C186" s="185">
        <v>3990570925</v>
      </c>
      <c r="D186" s="203" t="s">
        <v>243</v>
      </c>
      <c r="E186" s="187" t="s">
        <v>577</v>
      </c>
      <c r="F186" s="188" t="s">
        <v>245</v>
      </c>
      <c r="G186" s="189">
        <v>36</v>
      </c>
      <c r="H186" s="189" t="s">
        <v>48</v>
      </c>
      <c r="I186" s="189">
        <v>2024</v>
      </c>
      <c r="J186" s="189">
        <v>2024</v>
      </c>
      <c r="K186" s="189"/>
      <c r="L186" s="189" t="s">
        <v>48</v>
      </c>
      <c r="M186" s="189"/>
      <c r="N186" s="189" t="s">
        <v>48</v>
      </c>
      <c r="O186" s="190" t="s">
        <v>49</v>
      </c>
      <c r="P186" s="189" t="s">
        <v>50</v>
      </c>
      <c r="Q186" s="189" t="s">
        <v>51</v>
      </c>
      <c r="R186" s="189">
        <v>1</v>
      </c>
      <c r="S186" s="189" t="s">
        <v>48</v>
      </c>
      <c r="T186" s="189" t="s">
        <v>48</v>
      </c>
      <c r="U186" s="243">
        <v>500000</v>
      </c>
      <c r="V186" s="243">
        <v>500000</v>
      </c>
      <c r="W186" s="243">
        <v>500000</v>
      </c>
      <c r="X186" s="243" t="s">
        <v>246</v>
      </c>
      <c r="Y186" s="243">
        <v>1500000</v>
      </c>
      <c r="Z186" s="243">
        <v>500000</v>
      </c>
      <c r="AA186" s="270"/>
      <c r="AB186" s="190" t="s">
        <v>53</v>
      </c>
      <c r="AC186" s="271">
        <v>670501</v>
      </c>
      <c r="AD186" s="190" t="s">
        <v>54</v>
      </c>
      <c r="AE186" s="243">
        <v>51684.67</v>
      </c>
      <c r="AF186" s="243">
        <v>31450.28</v>
      </c>
      <c r="AG186" s="243">
        <v>47472.99</v>
      </c>
      <c r="AH186" s="243">
        <v>14283.1</v>
      </c>
      <c r="AI186" s="243">
        <v>35455.96</v>
      </c>
      <c r="AJ186" s="243">
        <v>18105.66</v>
      </c>
      <c r="AK186" s="243">
        <v>30923.82</v>
      </c>
      <c r="AL186" s="243">
        <v>85446.8</v>
      </c>
      <c r="AM186" s="243">
        <v>12474.82</v>
      </c>
      <c r="AN186" s="243">
        <v>65853.320000000007</v>
      </c>
      <c r="AO186" s="243">
        <v>61572.97</v>
      </c>
      <c r="AP186" s="243">
        <v>34837.94</v>
      </c>
      <c r="AQ186" s="243">
        <v>10437.65</v>
      </c>
      <c r="AR186" s="272"/>
      <c r="AS186" s="273"/>
      <c r="AT186" s="104" t="s">
        <v>55</v>
      </c>
    </row>
    <row r="187" spans="1:46" ht="45" x14ac:dyDescent="0.25">
      <c r="A187" s="184" t="s">
        <v>887</v>
      </c>
      <c r="B187" s="92" t="s">
        <v>1085</v>
      </c>
      <c r="C187" s="185" t="s">
        <v>44</v>
      </c>
      <c r="D187" s="203" t="s">
        <v>122</v>
      </c>
      <c r="E187" s="187" t="s">
        <v>578</v>
      </c>
      <c r="F187" s="188" t="s">
        <v>124</v>
      </c>
      <c r="G187" s="189">
        <v>90</v>
      </c>
      <c r="H187" s="189" t="s">
        <v>48</v>
      </c>
      <c r="I187" s="189">
        <v>2024</v>
      </c>
      <c r="J187" s="189">
        <v>2025</v>
      </c>
      <c r="K187" s="189"/>
      <c r="L187" s="189" t="s">
        <v>48</v>
      </c>
      <c r="M187" s="189"/>
      <c r="N187" s="189" t="s">
        <v>48</v>
      </c>
      <c r="O187" s="190" t="s">
        <v>49</v>
      </c>
      <c r="P187" s="189" t="s">
        <v>50</v>
      </c>
      <c r="Q187" s="189" t="s">
        <v>534</v>
      </c>
      <c r="R187" s="189">
        <v>1</v>
      </c>
      <c r="S187" s="189" t="s">
        <v>48</v>
      </c>
      <c r="T187" s="189" t="s">
        <v>48</v>
      </c>
      <c r="U187" s="191"/>
      <c r="V187" s="243">
        <v>2324700.06</v>
      </c>
      <c r="W187" s="243">
        <v>2324700.06</v>
      </c>
      <c r="X187" s="243">
        <v>12785849.939999999</v>
      </c>
      <c r="Y187" s="243">
        <f>SUBTOTAL(9,V187:X187)</f>
        <v>17435250.059999999</v>
      </c>
      <c r="Z187" s="243">
        <v>2324700.06</v>
      </c>
      <c r="AA187" s="243"/>
      <c r="AB187" s="190" t="s">
        <v>53</v>
      </c>
      <c r="AC187" s="192">
        <v>670501</v>
      </c>
      <c r="AD187" s="190" t="s">
        <v>54</v>
      </c>
      <c r="AE187" s="243">
        <v>464940.01200000005</v>
      </c>
      <c r="AF187" s="243">
        <v>232470.00600000002</v>
      </c>
      <c r="AG187" s="243">
        <v>232470.00600000002</v>
      </c>
      <c r="AH187" s="243">
        <v>81364.502100000012</v>
      </c>
      <c r="AI187" s="243">
        <v>232470.00600000002</v>
      </c>
      <c r="AJ187" s="243">
        <v>139482.0036</v>
      </c>
      <c r="AK187" s="243">
        <v>174352.50450000001</v>
      </c>
      <c r="AL187" s="243">
        <v>767151.01980000001</v>
      </c>
      <c r="AM187" s="243"/>
      <c r="AN187" s="243"/>
      <c r="AO187" s="243"/>
      <c r="AP187" s="243"/>
      <c r="AQ187" s="243"/>
      <c r="AR187" s="193" t="s">
        <v>47</v>
      </c>
      <c r="AS187" s="192"/>
      <c r="AT187" s="104" t="s">
        <v>55</v>
      </c>
    </row>
    <row r="188" spans="1:46" ht="45" x14ac:dyDescent="0.25">
      <c r="A188" s="274" t="s">
        <v>888</v>
      </c>
      <c r="B188" s="275" t="s">
        <v>1004</v>
      </c>
      <c r="C188" s="276" t="s">
        <v>44</v>
      </c>
      <c r="D188" s="203" t="s">
        <v>122</v>
      </c>
      <c r="E188" s="187" t="s">
        <v>579</v>
      </c>
      <c r="F188" s="277" t="s">
        <v>465</v>
      </c>
      <c r="G188" s="189">
        <v>12</v>
      </c>
      <c r="H188" s="189" t="s">
        <v>47</v>
      </c>
      <c r="I188" s="189">
        <v>2024</v>
      </c>
      <c r="J188" s="189">
        <v>2024</v>
      </c>
      <c r="K188" s="189"/>
      <c r="L188" s="189" t="s">
        <v>48</v>
      </c>
      <c r="M188" s="189"/>
      <c r="N188" s="189" t="s">
        <v>48</v>
      </c>
      <c r="O188" s="190" t="s">
        <v>49</v>
      </c>
      <c r="P188" s="189" t="s">
        <v>50</v>
      </c>
      <c r="Q188" s="189" t="s">
        <v>499</v>
      </c>
      <c r="R188" s="189">
        <v>1</v>
      </c>
      <c r="S188" s="189" t="s">
        <v>48</v>
      </c>
      <c r="T188" s="189" t="s">
        <v>48</v>
      </c>
      <c r="U188" s="243">
        <v>4814843.18</v>
      </c>
      <c r="V188" s="243"/>
      <c r="W188" s="243"/>
      <c r="X188" s="243"/>
      <c r="Y188" s="243">
        <v>4814843.18</v>
      </c>
      <c r="Z188" s="243">
        <v>4814843.18</v>
      </c>
      <c r="AA188" s="243"/>
      <c r="AB188" s="190" t="s">
        <v>53</v>
      </c>
      <c r="AC188" s="192">
        <v>670501</v>
      </c>
      <c r="AD188" s="190" t="s">
        <v>54</v>
      </c>
      <c r="AE188" s="243">
        <v>3337708.93</v>
      </c>
      <c r="AF188" s="243"/>
      <c r="AG188" s="243"/>
      <c r="AH188" s="243"/>
      <c r="AI188" s="243">
        <v>1461339.9</v>
      </c>
      <c r="AJ188" s="243"/>
      <c r="AK188" s="243"/>
      <c r="AL188" s="243"/>
      <c r="AM188" s="243"/>
      <c r="AN188" s="243"/>
      <c r="AO188" s="243"/>
      <c r="AP188" s="243"/>
      <c r="AQ188" s="243"/>
      <c r="AR188" s="278"/>
      <c r="AS188" s="192"/>
      <c r="AT188" s="104" t="s">
        <v>55</v>
      </c>
    </row>
    <row r="189" spans="1:46" ht="45" x14ac:dyDescent="0.25">
      <c r="A189" s="133" t="s">
        <v>1342</v>
      </c>
      <c r="B189" s="279"/>
      <c r="C189" s="280" t="s">
        <v>44</v>
      </c>
      <c r="D189" s="281" t="s">
        <v>154</v>
      </c>
      <c r="E189" s="90" t="s">
        <v>1208</v>
      </c>
      <c r="F189" s="188" t="s">
        <v>1209</v>
      </c>
      <c r="G189" s="189">
        <v>12</v>
      </c>
      <c r="H189" s="189" t="s">
        <v>47</v>
      </c>
      <c r="I189" s="189">
        <v>2024</v>
      </c>
      <c r="J189" s="189">
        <v>2024</v>
      </c>
      <c r="K189" s="146"/>
      <c r="L189" s="282" t="s">
        <v>48</v>
      </c>
      <c r="M189" s="283"/>
      <c r="N189" s="284" t="s">
        <v>48</v>
      </c>
      <c r="O189" s="285" t="s">
        <v>49</v>
      </c>
      <c r="P189" s="189" t="s">
        <v>50</v>
      </c>
      <c r="Q189" s="189" t="s">
        <v>1210</v>
      </c>
      <c r="R189" s="284">
        <v>1</v>
      </c>
      <c r="S189" s="284" t="s">
        <v>48</v>
      </c>
      <c r="T189" s="284" t="s">
        <v>48</v>
      </c>
      <c r="U189" s="243">
        <f>1900000/3</f>
        <v>633333.33333333337</v>
      </c>
      <c r="V189" s="243">
        <f>1900000*0.666666666666667</f>
        <v>1266666.6666666672</v>
      </c>
      <c r="W189" s="243"/>
      <c r="X189" s="243"/>
      <c r="Y189" s="243">
        <f>+U189+V189</f>
        <v>1900000.0000000005</v>
      </c>
      <c r="Z189" s="243">
        <f>+V189</f>
        <v>1266666.6666666672</v>
      </c>
      <c r="AA189" s="243"/>
      <c r="AB189" s="286" t="s">
        <v>53</v>
      </c>
      <c r="AC189" s="287">
        <v>670501</v>
      </c>
      <c r="AD189" s="286" t="s">
        <v>54</v>
      </c>
      <c r="AE189" s="243"/>
      <c r="AF189" s="243"/>
      <c r="AG189" s="243"/>
      <c r="AH189" s="243"/>
      <c r="AI189" s="243"/>
      <c r="AJ189" s="243"/>
      <c r="AK189" s="243"/>
      <c r="AL189" s="243"/>
      <c r="AM189" s="243">
        <v>1900000</v>
      </c>
      <c r="AN189" s="243"/>
      <c r="AO189" s="243"/>
      <c r="AP189" s="243"/>
      <c r="AQ189" s="288"/>
      <c r="AR189" s="289" t="s">
        <v>47</v>
      </c>
      <c r="AS189" s="290" t="s">
        <v>1211</v>
      </c>
      <c r="AT189" s="256" t="s">
        <v>1336</v>
      </c>
    </row>
    <row r="190" spans="1:46" ht="45" x14ac:dyDescent="0.25">
      <c r="A190" s="274" t="s">
        <v>1343</v>
      </c>
      <c r="B190" s="143"/>
      <c r="C190" s="280" t="s">
        <v>44</v>
      </c>
      <c r="D190" s="203" t="s">
        <v>122</v>
      </c>
      <c r="E190" s="90" t="s">
        <v>1304</v>
      </c>
      <c r="F190" s="188" t="s">
        <v>1307</v>
      </c>
      <c r="G190" s="189">
        <v>12</v>
      </c>
      <c r="H190" s="189" t="s">
        <v>1305</v>
      </c>
      <c r="I190" s="189">
        <v>2024</v>
      </c>
      <c r="J190" s="189">
        <v>2024</v>
      </c>
      <c r="K190" s="146"/>
      <c r="L190" s="284" t="s">
        <v>48</v>
      </c>
      <c r="M190" s="143"/>
      <c r="N190" s="284" t="s">
        <v>48</v>
      </c>
      <c r="O190" s="285" t="s">
        <v>49</v>
      </c>
      <c r="P190" s="189" t="s">
        <v>50</v>
      </c>
      <c r="Q190" s="189" t="s">
        <v>499</v>
      </c>
      <c r="R190" s="189">
        <v>1</v>
      </c>
      <c r="S190" s="291" t="s">
        <v>47</v>
      </c>
      <c r="T190" s="284" t="s">
        <v>1306</v>
      </c>
      <c r="U190" s="243">
        <f>9947068/2</f>
        <v>4973534</v>
      </c>
      <c r="V190" s="243">
        <f>9947068/2</f>
        <v>4973534</v>
      </c>
      <c r="W190" s="243">
        <v>0</v>
      </c>
      <c r="X190" s="243">
        <v>0</v>
      </c>
      <c r="Y190" s="243">
        <f>SUM(U190:X190)</f>
        <v>9947068</v>
      </c>
      <c r="Z190" s="243">
        <f>9947068</f>
        <v>9947068</v>
      </c>
      <c r="AA190" s="243"/>
      <c r="AB190" s="282"/>
      <c r="AC190" s="287">
        <v>670501</v>
      </c>
      <c r="AD190" s="286" t="s">
        <v>54</v>
      </c>
      <c r="AE190" s="243">
        <v>0</v>
      </c>
      <c r="AF190" s="243">
        <v>3084480</v>
      </c>
      <c r="AG190" s="243">
        <v>1762560</v>
      </c>
      <c r="AH190" s="243">
        <v>0</v>
      </c>
      <c r="AI190" s="243">
        <v>2570400</v>
      </c>
      <c r="AJ190" s="243">
        <v>514080</v>
      </c>
      <c r="AK190" s="243">
        <v>1909440</v>
      </c>
      <c r="AL190" s="243">
        <v>0</v>
      </c>
      <c r="AM190" s="243">
        <v>0</v>
      </c>
      <c r="AN190" s="243">
        <v>0</v>
      </c>
      <c r="AO190" s="243">
        <v>0</v>
      </c>
      <c r="AP190" s="243">
        <v>0</v>
      </c>
      <c r="AQ190" s="243">
        <v>0</v>
      </c>
      <c r="AR190" s="289" t="s">
        <v>47</v>
      </c>
      <c r="AS190" s="148"/>
      <c r="AT190" s="104" t="s">
        <v>55</v>
      </c>
    </row>
    <row r="191" spans="1:46" ht="30" x14ac:dyDescent="0.25">
      <c r="A191" s="274" t="s">
        <v>1344</v>
      </c>
      <c r="B191" s="143"/>
      <c r="C191" s="150" t="s">
        <v>44</v>
      </c>
      <c r="D191" s="203" t="s">
        <v>1309</v>
      </c>
      <c r="E191" s="90" t="s">
        <v>1308</v>
      </c>
      <c r="F191" s="188" t="s">
        <v>159</v>
      </c>
      <c r="G191" s="189">
        <v>9</v>
      </c>
      <c r="H191" s="189" t="s">
        <v>47</v>
      </c>
      <c r="I191" s="189">
        <v>2024</v>
      </c>
      <c r="J191" s="189">
        <v>2024</v>
      </c>
      <c r="K191" s="146"/>
      <c r="L191" s="284" t="s">
        <v>48</v>
      </c>
      <c r="M191" s="143"/>
      <c r="N191" s="284" t="s">
        <v>48</v>
      </c>
      <c r="O191" s="285" t="s">
        <v>49</v>
      </c>
      <c r="P191" s="189" t="s">
        <v>50</v>
      </c>
      <c r="Q191" s="189" t="s">
        <v>499</v>
      </c>
      <c r="R191" s="189">
        <v>1</v>
      </c>
      <c r="S191" s="291" t="s">
        <v>47</v>
      </c>
      <c r="T191" s="284" t="s">
        <v>1306</v>
      </c>
      <c r="U191" s="243">
        <f>3500000/9*4</f>
        <v>1555555.5555555555</v>
      </c>
      <c r="V191" s="243">
        <f>3500000/9*5</f>
        <v>1944444.4444444445</v>
      </c>
      <c r="W191" s="243">
        <v>0</v>
      </c>
      <c r="X191" s="243">
        <v>0</v>
      </c>
      <c r="Y191" s="243">
        <f>SUM(U191:X191)</f>
        <v>3500000</v>
      </c>
      <c r="Z191" s="243">
        <v>3500000</v>
      </c>
      <c r="AA191" s="243"/>
      <c r="AB191" s="282"/>
      <c r="AC191" s="287">
        <v>670501</v>
      </c>
      <c r="AD191" s="286" t="s">
        <v>54</v>
      </c>
      <c r="AE191" s="243"/>
      <c r="AF191" s="243">
        <v>3500000</v>
      </c>
      <c r="AG191" s="243"/>
      <c r="AH191" s="243"/>
      <c r="AI191" s="243"/>
      <c r="AJ191" s="243"/>
      <c r="AK191" s="243"/>
      <c r="AL191" s="243"/>
      <c r="AM191" s="243"/>
      <c r="AN191" s="243"/>
      <c r="AO191" s="243"/>
      <c r="AP191" s="243"/>
      <c r="AQ191" s="243"/>
      <c r="AR191" s="289" t="s">
        <v>47</v>
      </c>
      <c r="AS191" s="148"/>
      <c r="AT191" s="104" t="s">
        <v>55</v>
      </c>
    </row>
    <row r="192" spans="1:46" s="81" customFormat="1" ht="45" x14ac:dyDescent="0.25">
      <c r="A192" s="274" t="s">
        <v>1345</v>
      </c>
      <c r="B192" s="292"/>
      <c r="C192" s="150" t="s">
        <v>44</v>
      </c>
      <c r="D192" s="151" t="s">
        <v>122</v>
      </c>
      <c r="E192" s="293" t="s">
        <v>1315</v>
      </c>
      <c r="F192" s="153" t="s">
        <v>207</v>
      </c>
      <c r="G192" s="189">
        <v>4</v>
      </c>
      <c r="H192" s="189" t="s">
        <v>47</v>
      </c>
      <c r="I192" s="189">
        <v>2024</v>
      </c>
      <c r="J192" s="189">
        <v>2024</v>
      </c>
      <c r="K192" s="294"/>
      <c r="L192" s="83" t="s">
        <v>48</v>
      </c>
      <c r="M192" s="294"/>
      <c r="N192" s="83" t="s">
        <v>48</v>
      </c>
      <c r="O192" s="155" t="s">
        <v>49</v>
      </c>
      <c r="P192" s="83" t="s">
        <v>50</v>
      </c>
      <c r="Q192" s="83" t="s">
        <v>521</v>
      </c>
      <c r="R192" s="83">
        <v>1</v>
      </c>
      <c r="S192" s="83" t="s">
        <v>47</v>
      </c>
      <c r="T192" s="83" t="s">
        <v>48</v>
      </c>
      <c r="U192" s="243">
        <v>4833774.3899999997</v>
      </c>
      <c r="V192" s="243">
        <v>0</v>
      </c>
      <c r="W192" s="243"/>
      <c r="X192" s="243"/>
      <c r="Y192" s="243">
        <v>4833774.3899999997</v>
      </c>
      <c r="Z192" s="243">
        <v>4833774.3899999997</v>
      </c>
      <c r="AA192" s="292"/>
      <c r="AB192" s="190" t="s">
        <v>53</v>
      </c>
      <c r="AC192" s="287">
        <v>670501</v>
      </c>
      <c r="AD192" s="286" t="s">
        <v>54</v>
      </c>
      <c r="AE192" s="243">
        <v>4128843.75</v>
      </c>
      <c r="AF192" s="243">
        <v>651527.01</v>
      </c>
      <c r="AG192" s="243"/>
      <c r="AH192" s="243"/>
      <c r="AI192" s="243"/>
      <c r="AJ192" s="243"/>
      <c r="AK192" s="243"/>
      <c r="AL192" s="243"/>
      <c r="AM192" s="243">
        <v>53403.63</v>
      </c>
      <c r="AN192" s="243"/>
      <c r="AO192" s="243"/>
      <c r="AP192" s="243"/>
      <c r="AQ192" s="243"/>
      <c r="AR192" s="289" t="s">
        <v>47</v>
      </c>
      <c r="AS192" s="100"/>
      <c r="AT192" s="104" t="s">
        <v>55</v>
      </c>
    </row>
    <row r="193" spans="1:46" s="81" customFormat="1" ht="45" x14ac:dyDescent="0.25">
      <c r="A193" s="274" t="s">
        <v>1353</v>
      </c>
      <c r="B193" s="292"/>
      <c r="C193" s="150" t="s">
        <v>44</v>
      </c>
      <c r="D193" s="151" t="s">
        <v>122</v>
      </c>
      <c r="E193" s="293" t="s">
        <v>1316</v>
      </c>
      <c r="F193" s="153" t="s">
        <v>207</v>
      </c>
      <c r="G193" s="189">
        <v>4</v>
      </c>
      <c r="H193" s="189" t="s">
        <v>47</v>
      </c>
      <c r="I193" s="189">
        <v>2024</v>
      </c>
      <c r="J193" s="189">
        <v>2024</v>
      </c>
      <c r="K193" s="295"/>
      <c r="L193" s="83" t="s">
        <v>48</v>
      </c>
      <c r="M193" s="292"/>
      <c r="N193" s="83" t="s">
        <v>48</v>
      </c>
      <c r="O193" s="155" t="s">
        <v>49</v>
      </c>
      <c r="P193" s="83" t="s">
        <v>50</v>
      </c>
      <c r="Q193" s="83" t="s">
        <v>521</v>
      </c>
      <c r="R193" s="83">
        <v>1</v>
      </c>
      <c r="S193" s="83" t="s">
        <v>47</v>
      </c>
      <c r="T193" s="83" t="s">
        <v>48</v>
      </c>
      <c r="U193" s="243">
        <v>5243953.3099999996</v>
      </c>
      <c r="V193" s="243">
        <v>0</v>
      </c>
      <c r="W193" s="243"/>
      <c r="X193" s="243"/>
      <c r="Y193" s="243">
        <v>5243953.3099999996</v>
      </c>
      <c r="Z193" s="243">
        <v>5243953.3099999996</v>
      </c>
      <c r="AA193" s="292"/>
      <c r="AB193" s="190" t="s">
        <v>53</v>
      </c>
      <c r="AC193" s="287">
        <v>670501</v>
      </c>
      <c r="AD193" s="286" t="s">
        <v>54</v>
      </c>
      <c r="AE193" s="243"/>
      <c r="AF193" s="243"/>
      <c r="AG193" s="243">
        <v>1427194.7403199999</v>
      </c>
      <c r="AH193" s="243">
        <v>741010.35</v>
      </c>
      <c r="AI193" s="243">
        <v>945089.22</v>
      </c>
      <c r="AJ193" s="243">
        <v>239168.11</v>
      </c>
      <c r="AK193" s="243">
        <v>770534.87</v>
      </c>
      <c r="AL193" s="243">
        <v>755981.87</v>
      </c>
      <c r="AM193" s="243">
        <v>211804.96</v>
      </c>
      <c r="AN193" s="243"/>
      <c r="AO193" s="243"/>
      <c r="AP193" s="243"/>
      <c r="AQ193" s="243">
        <v>153169.19</v>
      </c>
      <c r="AR193" s="289" t="s">
        <v>47</v>
      </c>
      <c r="AS193" s="100"/>
      <c r="AT193" s="104" t="s">
        <v>55</v>
      </c>
    </row>
    <row r="194" spans="1:46" s="81" customFormat="1" ht="45" x14ac:dyDescent="0.25">
      <c r="A194" s="274" t="s">
        <v>1346</v>
      </c>
      <c r="B194" s="296"/>
      <c r="C194" s="150" t="s">
        <v>44</v>
      </c>
      <c r="D194" s="151" t="s">
        <v>122</v>
      </c>
      <c r="E194" s="293" t="s">
        <v>1317</v>
      </c>
      <c r="F194" s="153" t="s">
        <v>207</v>
      </c>
      <c r="G194" s="189">
        <v>27</v>
      </c>
      <c r="H194" s="189" t="s">
        <v>47</v>
      </c>
      <c r="I194" s="189">
        <v>2024</v>
      </c>
      <c r="J194" s="189">
        <v>2024</v>
      </c>
      <c r="K194" s="146"/>
      <c r="L194" s="83" t="s">
        <v>48</v>
      </c>
      <c r="M194" s="292"/>
      <c r="N194" s="83" t="s">
        <v>48</v>
      </c>
      <c r="O194" s="155" t="s">
        <v>49</v>
      </c>
      <c r="P194" s="83" t="s">
        <v>50</v>
      </c>
      <c r="Q194" s="297" t="s">
        <v>1318</v>
      </c>
      <c r="R194" s="83">
        <v>1</v>
      </c>
      <c r="S194" s="83" t="s">
        <v>47</v>
      </c>
      <c r="T194" s="83" t="s">
        <v>48</v>
      </c>
      <c r="U194" s="243">
        <v>212965.27</v>
      </c>
      <c r="V194" s="243">
        <v>603807.18000000005</v>
      </c>
      <c r="W194" s="243">
        <v>553877.55000000005</v>
      </c>
      <c r="X194" s="243"/>
      <c r="Y194" s="243">
        <v>1370650</v>
      </c>
      <c r="Z194" s="243"/>
      <c r="AA194" s="156"/>
      <c r="AB194" s="190" t="s">
        <v>53</v>
      </c>
      <c r="AC194" s="287">
        <v>670501</v>
      </c>
      <c r="AD194" s="286" t="s">
        <v>54</v>
      </c>
      <c r="AE194" s="243"/>
      <c r="AF194" s="243"/>
      <c r="AG194" s="243"/>
      <c r="AH194" s="243">
        <v>603807.18000000005</v>
      </c>
      <c r="AI194" s="243"/>
      <c r="AJ194" s="243"/>
      <c r="AK194" s="243"/>
      <c r="AL194" s="243"/>
      <c r="AM194" s="243"/>
      <c r="AN194" s="243"/>
      <c r="AO194" s="243"/>
      <c r="AP194" s="243"/>
      <c r="AQ194" s="243"/>
      <c r="AR194" s="289" t="s">
        <v>47</v>
      </c>
      <c r="AS194" s="100"/>
      <c r="AT194" s="104" t="s">
        <v>55</v>
      </c>
    </row>
    <row r="195" spans="1:46" s="81" customFormat="1" ht="45" x14ac:dyDescent="0.25">
      <c r="A195" s="274" t="s">
        <v>1347</v>
      </c>
      <c r="B195" s="296"/>
      <c r="C195" s="150" t="s">
        <v>44</v>
      </c>
      <c r="D195" s="151" t="s">
        <v>122</v>
      </c>
      <c r="E195" s="298" t="s">
        <v>1319</v>
      </c>
      <c r="F195" s="153" t="s">
        <v>207</v>
      </c>
      <c r="G195" s="189">
        <v>4</v>
      </c>
      <c r="H195" s="83" t="s">
        <v>47</v>
      </c>
      <c r="I195" s="189">
        <v>2024</v>
      </c>
      <c r="J195" s="189">
        <v>2024</v>
      </c>
      <c r="K195" s="297"/>
      <c r="L195" s="83" t="s">
        <v>48</v>
      </c>
      <c r="M195" s="292"/>
      <c r="N195" s="83" t="s">
        <v>48</v>
      </c>
      <c r="O195" s="155" t="s">
        <v>49</v>
      </c>
      <c r="P195" s="83" t="s">
        <v>50</v>
      </c>
      <c r="Q195" s="83" t="s">
        <v>521</v>
      </c>
      <c r="R195" s="83">
        <v>1</v>
      </c>
      <c r="S195" s="83" t="s">
        <v>47</v>
      </c>
      <c r="T195" s="83" t="s">
        <v>48</v>
      </c>
      <c r="U195" s="243">
        <v>922506.6719546665</v>
      </c>
      <c r="V195" s="243">
        <v>1825279.823909333</v>
      </c>
      <c r="W195" s="243"/>
      <c r="X195" s="243"/>
      <c r="Y195" s="243">
        <v>2747786.49</v>
      </c>
      <c r="Z195" s="243">
        <v>2747786.49</v>
      </c>
      <c r="AA195" s="292"/>
      <c r="AB195" s="190"/>
      <c r="AC195" s="287">
        <v>670501</v>
      </c>
      <c r="AD195" s="286" t="s">
        <v>54</v>
      </c>
      <c r="AE195" s="243">
        <v>2037451.26</v>
      </c>
      <c r="AF195" s="243">
        <v>643015.77</v>
      </c>
      <c r="AG195" s="243"/>
      <c r="AH195" s="243"/>
      <c r="AI195" s="243"/>
      <c r="AJ195" s="243"/>
      <c r="AK195" s="243"/>
      <c r="AL195" s="243"/>
      <c r="AM195" s="243">
        <v>67319.460000000006</v>
      </c>
      <c r="AN195" s="243"/>
      <c r="AO195" s="243"/>
      <c r="AP195" s="243"/>
      <c r="AQ195" s="243"/>
      <c r="AR195" s="289" t="s">
        <v>47</v>
      </c>
      <c r="AS195" s="100"/>
      <c r="AT195" s="104" t="s">
        <v>55</v>
      </c>
    </row>
    <row r="196" spans="1:46" s="81" customFormat="1" ht="45" x14ac:dyDescent="0.25">
      <c r="A196" s="274" t="s">
        <v>1348</v>
      </c>
      <c r="B196" s="296"/>
      <c r="C196" s="150" t="s">
        <v>44</v>
      </c>
      <c r="D196" s="151" t="s">
        <v>122</v>
      </c>
      <c r="E196" s="298" t="s">
        <v>1320</v>
      </c>
      <c r="F196" s="153" t="s">
        <v>207</v>
      </c>
      <c r="G196" s="189">
        <v>4</v>
      </c>
      <c r="H196" s="83" t="s">
        <v>47</v>
      </c>
      <c r="I196" s="189">
        <v>2024</v>
      </c>
      <c r="J196" s="189">
        <v>2024</v>
      </c>
      <c r="K196" s="297"/>
      <c r="L196" s="83" t="s">
        <v>48</v>
      </c>
      <c r="M196" s="292"/>
      <c r="N196" s="83" t="s">
        <v>48</v>
      </c>
      <c r="O196" s="155" t="s">
        <v>49</v>
      </c>
      <c r="P196" s="83" t="s">
        <v>50</v>
      </c>
      <c r="Q196" s="83" t="s">
        <v>521</v>
      </c>
      <c r="R196" s="83">
        <v>1</v>
      </c>
      <c r="S196" s="83" t="s">
        <v>47</v>
      </c>
      <c r="T196" s="83" t="s">
        <v>48</v>
      </c>
      <c r="U196" s="243">
        <v>1744552.1811400002</v>
      </c>
      <c r="V196" s="243">
        <v>3455558.33</v>
      </c>
      <c r="W196" s="243"/>
      <c r="X196" s="243"/>
      <c r="Y196" s="243">
        <v>5200110.5134200007</v>
      </c>
      <c r="Z196" s="243">
        <v>5200110.5134200007</v>
      </c>
      <c r="AA196" s="299"/>
      <c r="AB196" s="190"/>
      <c r="AC196" s="287">
        <v>670501</v>
      </c>
      <c r="AD196" s="286" t="s">
        <v>54</v>
      </c>
      <c r="AE196" s="243"/>
      <c r="AF196" s="243"/>
      <c r="AG196" s="243">
        <v>1408398.78</v>
      </c>
      <c r="AH196" s="243">
        <v>731253.82</v>
      </c>
      <c r="AI196" s="243">
        <v>932638.22</v>
      </c>
      <c r="AJ196" s="243">
        <v>236019.62</v>
      </c>
      <c r="AK196" s="243">
        <v>760383.46</v>
      </c>
      <c r="AL196" s="243">
        <v>746033.07</v>
      </c>
      <c r="AM196" s="243">
        <v>234239.22</v>
      </c>
      <c r="AN196" s="243"/>
      <c r="AO196" s="243"/>
      <c r="AP196" s="243"/>
      <c r="AQ196" s="243">
        <v>151144.32000000001</v>
      </c>
      <c r="AR196" s="289" t="s">
        <v>47</v>
      </c>
      <c r="AS196" s="100"/>
      <c r="AT196" s="104" t="s">
        <v>55</v>
      </c>
    </row>
    <row r="197" spans="1:46" s="81" customFormat="1" ht="45" x14ac:dyDescent="0.25">
      <c r="A197" s="274" t="s">
        <v>1349</v>
      </c>
      <c r="B197" s="296"/>
      <c r="C197" s="150" t="s">
        <v>44</v>
      </c>
      <c r="D197" s="151" t="s">
        <v>122</v>
      </c>
      <c r="E197" s="293" t="s">
        <v>1321</v>
      </c>
      <c r="F197" s="153" t="s">
        <v>207</v>
      </c>
      <c r="G197" s="189">
        <v>7</v>
      </c>
      <c r="H197" s="83" t="s">
        <v>47</v>
      </c>
      <c r="I197" s="189">
        <v>2024</v>
      </c>
      <c r="J197" s="189">
        <v>2024</v>
      </c>
      <c r="K197" s="146"/>
      <c r="L197" s="83" t="s">
        <v>48</v>
      </c>
      <c r="M197" s="292"/>
      <c r="N197" s="83" t="s">
        <v>48</v>
      </c>
      <c r="O197" s="155" t="s">
        <v>49</v>
      </c>
      <c r="P197" s="83" t="s">
        <v>50</v>
      </c>
      <c r="Q197" s="83" t="s">
        <v>208</v>
      </c>
      <c r="R197" s="83">
        <v>1</v>
      </c>
      <c r="S197" s="83" t="s">
        <v>48</v>
      </c>
      <c r="T197" s="83" t="s">
        <v>48</v>
      </c>
      <c r="U197" s="243">
        <v>254917.90500000003</v>
      </c>
      <c r="V197" s="243">
        <v>749995.45111111109</v>
      </c>
      <c r="W197" s="243">
        <v>0</v>
      </c>
      <c r="X197" s="243"/>
      <c r="Y197" s="243">
        <v>1004913.3561111111</v>
      </c>
      <c r="Z197" s="243">
        <v>1004913.3561111111</v>
      </c>
      <c r="AA197" s="156"/>
      <c r="AB197" s="190" t="s">
        <v>53</v>
      </c>
      <c r="AC197" s="287">
        <v>670501</v>
      </c>
      <c r="AD197" s="286" t="s">
        <v>54</v>
      </c>
      <c r="AE197" s="243">
        <v>146606.94</v>
      </c>
      <c r="AF197" s="243">
        <v>72428.88</v>
      </c>
      <c r="AG197" s="243">
        <v>147486.34</v>
      </c>
      <c r="AH197" s="243">
        <v>45365.880000000005</v>
      </c>
      <c r="AI197" s="243">
        <v>120584.82</v>
      </c>
      <c r="AJ197" s="243">
        <v>73185.119999999995</v>
      </c>
      <c r="AK197" s="243">
        <v>92130.54</v>
      </c>
      <c r="AL197" s="243">
        <v>280291.45</v>
      </c>
      <c r="AM197" s="243">
        <v>6243.13</v>
      </c>
      <c r="AN197" s="243"/>
      <c r="AO197" s="243"/>
      <c r="AP197" s="243"/>
      <c r="AQ197" s="243">
        <v>20590.260000000002</v>
      </c>
      <c r="AR197" s="289" t="s">
        <v>47</v>
      </c>
      <c r="AS197" s="100"/>
      <c r="AT197" s="104" t="s">
        <v>55</v>
      </c>
    </row>
    <row r="198" spans="1:46" ht="45" x14ac:dyDescent="0.25">
      <c r="A198" s="274" t="s">
        <v>1350</v>
      </c>
      <c r="B198" s="92"/>
      <c r="C198" s="300" t="s">
        <v>44</v>
      </c>
      <c r="D198" s="203" t="s">
        <v>122</v>
      </c>
      <c r="E198" s="187" t="s">
        <v>1327</v>
      </c>
      <c r="F198" s="277" t="s">
        <v>465</v>
      </c>
      <c r="G198" s="189">
        <v>12</v>
      </c>
      <c r="H198" s="189" t="s">
        <v>47</v>
      </c>
      <c r="I198" s="189">
        <v>2024</v>
      </c>
      <c r="J198" s="189">
        <v>2024</v>
      </c>
      <c r="K198" s="189"/>
      <c r="L198" s="189" t="s">
        <v>48</v>
      </c>
      <c r="M198" s="189"/>
      <c r="N198" s="189" t="s">
        <v>48</v>
      </c>
      <c r="O198" s="190" t="s">
        <v>49</v>
      </c>
      <c r="P198" s="189" t="s">
        <v>50</v>
      </c>
      <c r="Q198" s="189" t="s">
        <v>499</v>
      </c>
      <c r="R198" s="189">
        <v>1</v>
      </c>
      <c r="S198" s="189" t="s">
        <v>48</v>
      </c>
      <c r="T198" s="189" t="s">
        <v>48</v>
      </c>
      <c r="U198" s="301"/>
      <c r="V198" s="243">
        <v>4814843.18</v>
      </c>
      <c r="W198" s="243"/>
      <c r="X198" s="243"/>
      <c r="Y198" s="243">
        <v>4814843.18</v>
      </c>
      <c r="Z198" s="243">
        <v>4814843.18</v>
      </c>
      <c r="AA198" s="243"/>
      <c r="AB198" s="190" t="s">
        <v>53</v>
      </c>
      <c r="AC198" s="192">
        <v>670501</v>
      </c>
      <c r="AD198" s="190" t="s">
        <v>54</v>
      </c>
      <c r="AE198" s="243">
        <v>3337708.93</v>
      </c>
      <c r="AF198" s="243"/>
      <c r="AG198" s="243"/>
      <c r="AH198" s="243"/>
      <c r="AI198" s="243">
        <v>1461339.9</v>
      </c>
      <c r="AJ198" s="243"/>
      <c r="AK198" s="243"/>
      <c r="AL198" s="243"/>
      <c r="AM198" s="243"/>
      <c r="AN198" s="243"/>
      <c r="AO198" s="243"/>
      <c r="AP198" s="243"/>
      <c r="AQ198" s="302"/>
      <c r="AR198" s="303" t="s">
        <v>47</v>
      </c>
      <c r="AS198" s="304"/>
      <c r="AT198" s="104" t="s">
        <v>55</v>
      </c>
    </row>
    <row r="199" spans="1:46" s="84" customFormat="1" ht="45" x14ac:dyDescent="0.25">
      <c r="A199" s="274" t="s">
        <v>1351</v>
      </c>
      <c r="B199" s="149"/>
      <c r="C199" s="300" t="s">
        <v>44</v>
      </c>
      <c r="D199" s="305" t="s">
        <v>122</v>
      </c>
      <c r="E199" s="187" t="s">
        <v>1328</v>
      </c>
      <c r="F199" s="277" t="s">
        <v>465</v>
      </c>
      <c r="G199" s="189">
        <v>24</v>
      </c>
      <c r="H199" s="189" t="s">
        <v>48</v>
      </c>
      <c r="I199" s="189">
        <v>2024</v>
      </c>
      <c r="J199" s="189">
        <v>2024</v>
      </c>
      <c r="K199" s="143"/>
      <c r="L199" s="189" t="s">
        <v>48</v>
      </c>
      <c r="M199" s="189"/>
      <c r="N199" s="189" t="s">
        <v>48</v>
      </c>
      <c r="O199" s="190" t="s">
        <v>49</v>
      </c>
      <c r="P199" s="188" t="s">
        <v>77</v>
      </c>
      <c r="Q199" s="189">
        <v>33124110</v>
      </c>
      <c r="R199" s="189">
        <v>1</v>
      </c>
      <c r="S199" s="189" t="s">
        <v>47</v>
      </c>
      <c r="T199" s="189" t="s">
        <v>47</v>
      </c>
      <c r="U199" s="253"/>
      <c r="V199" s="253">
        <v>1988144.0000000005</v>
      </c>
      <c r="W199" s="253">
        <v>1988144.0000000005</v>
      </c>
      <c r="X199" s="306"/>
      <c r="Y199" s="253">
        <v>3976288.0000000009</v>
      </c>
      <c r="Z199" s="253">
        <v>1988144.0000000005</v>
      </c>
      <c r="AA199" s="148" t="s">
        <v>48</v>
      </c>
      <c r="AB199" s="190" t="s">
        <v>53</v>
      </c>
      <c r="AC199" s="192">
        <v>670501</v>
      </c>
      <c r="AD199" s="190" t="s">
        <v>54</v>
      </c>
      <c r="AE199" s="253">
        <v>497036</v>
      </c>
      <c r="AF199" s="253">
        <v>78667.568345323743</v>
      </c>
      <c r="AG199" s="253">
        <v>139456.14388489208</v>
      </c>
      <c r="AH199" s="253">
        <v>160910.93525179857</v>
      </c>
      <c r="AI199" s="253">
        <v>96546.561151079135</v>
      </c>
      <c r="AJ199" s="307">
        <v>50061.179856115108</v>
      </c>
      <c r="AK199" s="262"/>
      <c r="AL199" s="307">
        <v>164486.73381294965</v>
      </c>
      <c r="AM199" s="308"/>
      <c r="AN199" s="308"/>
      <c r="AO199" s="307">
        <v>740190.30215827341</v>
      </c>
      <c r="AP199" s="307">
        <v>60788.575539568345</v>
      </c>
      <c r="AQ199" s="126"/>
      <c r="AR199" s="289" t="s">
        <v>47</v>
      </c>
      <c r="AS199" s="101"/>
      <c r="AT199" s="104" t="s">
        <v>55</v>
      </c>
    </row>
    <row r="200" spans="1:46" s="85" customFormat="1" ht="45" x14ac:dyDescent="0.25">
      <c r="A200" s="320" t="s">
        <v>1352</v>
      </c>
      <c r="B200" s="149"/>
      <c r="C200" s="309" t="s">
        <v>44</v>
      </c>
      <c r="D200" s="310" t="s">
        <v>122</v>
      </c>
      <c r="E200" s="311" t="s">
        <v>1335</v>
      </c>
      <c r="F200" s="277" t="s">
        <v>1324</v>
      </c>
      <c r="G200" s="312">
        <v>36</v>
      </c>
      <c r="H200" s="312" t="s">
        <v>48</v>
      </c>
      <c r="I200" s="189">
        <v>2024</v>
      </c>
      <c r="J200" s="189">
        <v>2025</v>
      </c>
      <c r="K200" s="313"/>
      <c r="L200" s="314" t="s">
        <v>48</v>
      </c>
      <c r="M200" s="315"/>
      <c r="N200" s="189" t="s">
        <v>48</v>
      </c>
      <c r="O200" s="316" t="s">
        <v>49</v>
      </c>
      <c r="P200" s="312" t="s">
        <v>77</v>
      </c>
      <c r="Q200" s="317" t="s">
        <v>493</v>
      </c>
      <c r="R200" s="312">
        <v>3</v>
      </c>
      <c r="S200" s="312" t="s">
        <v>47</v>
      </c>
      <c r="T200" s="312" t="s">
        <v>47</v>
      </c>
      <c r="U200" s="252">
        <v>0</v>
      </c>
      <c r="V200" s="253">
        <v>1658787</v>
      </c>
      <c r="W200" s="253">
        <v>1658787</v>
      </c>
      <c r="X200" s="253">
        <v>1658786</v>
      </c>
      <c r="Y200" s="253">
        <v>4976360</v>
      </c>
      <c r="Z200" s="253">
        <v>1658787</v>
      </c>
      <c r="AA200" s="318"/>
      <c r="AB200" s="316" t="s">
        <v>53</v>
      </c>
      <c r="AC200" s="319">
        <v>670501</v>
      </c>
      <c r="AD200" s="190" t="s">
        <v>54</v>
      </c>
      <c r="AE200" s="253">
        <v>364933</v>
      </c>
      <c r="AF200" s="253">
        <v>66351</v>
      </c>
      <c r="AG200" s="253">
        <v>66351</v>
      </c>
      <c r="AH200" s="253">
        <v>116115</v>
      </c>
      <c r="AI200" s="253">
        <v>149291</v>
      </c>
      <c r="AJ200" s="253">
        <v>49764</v>
      </c>
      <c r="AK200" s="253">
        <v>182467</v>
      </c>
      <c r="AL200" s="253">
        <v>82939</v>
      </c>
      <c r="AM200" s="253">
        <v>132703</v>
      </c>
      <c r="AN200" s="253">
        <v>33176</v>
      </c>
      <c r="AO200" s="253">
        <v>165879</v>
      </c>
      <c r="AP200" s="253">
        <v>165879</v>
      </c>
      <c r="AQ200" s="253">
        <v>82939</v>
      </c>
      <c r="AR200" s="289" t="s">
        <v>47</v>
      </c>
      <c r="AS200" s="101"/>
      <c r="AT200" s="104" t="s">
        <v>55</v>
      </c>
    </row>
    <row r="201" spans="1:46" ht="30" x14ac:dyDescent="0.25">
      <c r="A201" s="320" t="s">
        <v>1360</v>
      </c>
      <c r="B201" s="325"/>
      <c r="C201" s="336" t="s">
        <v>44</v>
      </c>
      <c r="D201" s="332" t="s">
        <v>115</v>
      </c>
      <c r="E201" s="218" t="s">
        <v>1354</v>
      </c>
      <c r="F201" s="341" t="s">
        <v>1355</v>
      </c>
      <c r="G201" s="332">
        <v>20</v>
      </c>
      <c r="H201" s="332" t="s">
        <v>47</v>
      </c>
      <c r="I201" s="189">
        <v>2024</v>
      </c>
      <c r="J201" s="189">
        <v>2024</v>
      </c>
      <c r="K201" s="332"/>
      <c r="L201" s="332" t="s">
        <v>48</v>
      </c>
      <c r="M201" s="332"/>
      <c r="N201" s="332" t="s">
        <v>47</v>
      </c>
      <c r="O201" s="316" t="s">
        <v>49</v>
      </c>
      <c r="P201" s="332" t="s">
        <v>77</v>
      </c>
      <c r="Q201" s="332" t="s">
        <v>1356</v>
      </c>
      <c r="R201" s="332">
        <v>1</v>
      </c>
      <c r="S201" s="332" t="s">
        <v>48</v>
      </c>
      <c r="T201" s="332" t="s">
        <v>48</v>
      </c>
      <c r="U201" s="326">
        <v>282919.99166666676</v>
      </c>
      <c r="V201" s="326">
        <v>826084.99166666681</v>
      </c>
      <c r="W201" s="326">
        <v>554502.4916666667</v>
      </c>
      <c r="X201" s="333">
        <v>0</v>
      </c>
      <c r="Y201" s="333">
        <f>SUM(U201:X201)</f>
        <v>1663507.4750000003</v>
      </c>
      <c r="Z201" s="338">
        <v>826084.99166666681</v>
      </c>
      <c r="AA201" s="342" t="s">
        <v>48</v>
      </c>
      <c r="AB201" s="342" t="s">
        <v>48</v>
      </c>
      <c r="AC201" s="324">
        <v>239787</v>
      </c>
      <c r="AD201" s="330" t="s">
        <v>214</v>
      </c>
      <c r="AE201" s="253">
        <v>205682.86666666667</v>
      </c>
      <c r="AF201" s="253">
        <v>55892.083333333336</v>
      </c>
      <c r="AG201" s="253">
        <v>89427.333333333328</v>
      </c>
      <c r="AH201" s="253">
        <v>26828.2</v>
      </c>
      <c r="AI201" s="253">
        <v>140848.04999999999</v>
      </c>
      <c r="AJ201" s="253">
        <v>55892.083333333336</v>
      </c>
      <c r="AK201" s="253">
        <v>29063.883333333331</v>
      </c>
      <c r="AL201" s="253">
        <v>222450.49166666667</v>
      </c>
      <c r="AM201" s="333"/>
      <c r="AN201" s="333"/>
      <c r="AO201" s="333"/>
      <c r="AP201" s="333"/>
      <c r="AQ201" s="333"/>
      <c r="AR201" s="289" t="s">
        <v>47</v>
      </c>
      <c r="AS201" s="101"/>
      <c r="AT201" s="104" t="s">
        <v>55</v>
      </c>
    </row>
    <row r="202" spans="1:46" ht="30" x14ac:dyDescent="0.25">
      <c r="A202" s="320" t="s">
        <v>1361</v>
      </c>
      <c r="B202" s="325"/>
      <c r="C202" s="336" t="s">
        <v>44</v>
      </c>
      <c r="D202" s="332" t="s">
        <v>115</v>
      </c>
      <c r="E202" s="218" t="s">
        <v>1357</v>
      </c>
      <c r="F202" s="341" t="s">
        <v>424</v>
      </c>
      <c r="G202" s="332">
        <v>12</v>
      </c>
      <c r="H202" s="332" t="s">
        <v>47</v>
      </c>
      <c r="I202" s="189">
        <v>2024</v>
      </c>
      <c r="J202" s="189">
        <v>2024</v>
      </c>
      <c r="K202" s="335"/>
      <c r="L202" s="332" t="s">
        <v>48</v>
      </c>
      <c r="M202" s="332"/>
      <c r="N202" s="332" t="s">
        <v>47</v>
      </c>
      <c r="O202" s="316" t="s">
        <v>49</v>
      </c>
      <c r="P202" s="332" t="s">
        <v>77</v>
      </c>
      <c r="Q202" s="337" t="s">
        <v>1359</v>
      </c>
      <c r="R202" s="332">
        <v>1</v>
      </c>
      <c r="S202" s="332" t="s">
        <v>48</v>
      </c>
      <c r="T202" s="332" t="s">
        <v>48</v>
      </c>
      <c r="U202" s="326">
        <v>4673601.6085000001</v>
      </c>
      <c r="V202" s="326">
        <v>0</v>
      </c>
      <c r="W202" s="326">
        <v>0</v>
      </c>
      <c r="X202" s="326">
        <v>0</v>
      </c>
      <c r="Y202" s="326">
        <v>4673601.6085000001</v>
      </c>
      <c r="Z202" s="326">
        <v>4673601.6085000001</v>
      </c>
      <c r="AA202" s="342" t="s">
        <v>48</v>
      </c>
      <c r="AB202" s="342" t="s">
        <v>48</v>
      </c>
      <c r="AC202" s="324">
        <v>239787</v>
      </c>
      <c r="AD202" s="330" t="s">
        <v>214</v>
      </c>
      <c r="AE202" s="253">
        <v>1164625</v>
      </c>
      <c r="AF202" s="253">
        <v>429165</v>
      </c>
      <c r="AG202" s="253">
        <v>291106.2</v>
      </c>
      <c r="AH202" s="253">
        <v>191851</v>
      </c>
      <c r="AI202" s="253">
        <v>333850</v>
      </c>
      <c r="AJ202" s="253">
        <v>275990</v>
      </c>
      <c r="AK202" s="253">
        <v>385676.5</v>
      </c>
      <c r="AL202" s="253">
        <v>1495450</v>
      </c>
      <c r="AM202" s="339"/>
      <c r="AN202" s="339"/>
      <c r="AO202" s="339"/>
      <c r="AP202" s="339"/>
      <c r="AQ202" s="339"/>
      <c r="AR202" s="289" t="s">
        <v>47</v>
      </c>
      <c r="AS202" s="101"/>
      <c r="AT202" s="104" t="s">
        <v>55</v>
      </c>
    </row>
    <row r="203" spans="1:46" x14ac:dyDescent="0.25">
      <c r="AJ203" s="359" t="s">
        <v>581</v>
      </c>
      <c r="AK203" s="360"/>
      <c r="AL203" s="357" t="s">
        <v>1332</v>
      </c>
      <c r="AM203" s="358"/>
    </row>
    <row r="204" spans="1:46" ht="30.75" customHeight="1" thickBot="1" x14ac:dyDescent="0.3">
      <c r="AJ204" s="344" t="s">
        <v>582</v>
      </c>
      <c r="AK204" s="345"/>
      <c r="AL204" s="346" t="s">
        <v>1333</v>
      </c>
      <c r="AM204" s="347"/>
    </row>
    <row r="205" spans="1:46" x14ac:dyDescent="0.25">
      <c r="W205" s="31"/>
    </row>
    <row r="206" spans="1:46" x14ac:dyDescent="0.25">
      <c r="S206" s="32"/>
      <c r="T206" s="32"/>
      <c r="U206" s="33"/>
      <c r="V206" s="34"/>
    </row>
    <row r="208" spans="1:46" x14ac:dyDescent="0.25">
      <c r="AE208" s="85"/>
      <c r="AF208" s="85"/>
      <c r="AG208" s="85"/>
      <c r="AH208" s="85"/>
      <c r="AI208" s="85"/>
      <c r="AJ208" s="85"/>
      <c r="AK208" s="85"/>
      <c r="AL208" s="85"/>
      <c r="AM208" s="85"/>
      <c r="AN208" s="85"/>
      <c r="AO208" s="85"/>
      <c r="AP208" s="85"/>
      <c r="AQ208" s="85"/>
    </row>
    <row r="209" spans="31:44" x14ac:dyDescent="0.25">
      <c r="AE209" s="85"/>
      <c r="AF209" s="85"/>
      <c r="AG209" s="85"/>
      <c r="AH209" s="85"/>
      <c r="AI209" s="85"/>
      <c r="AJ209" s="85"/>
      <c r="AK209" s="85"/>
      <c r="AL209" s="85"/>
      <c r="AM209" s="85"/>
      <c r="AN209" s="85"/>
      <c r="AO209" s="85"/>
      <c r="AP209" s="85"/>
      <c r="AQ209" s="85"/>
      <c r="AR209" s="9"/>
    </row>
    <row r="210" spans="31:44" x14ac:dyDescent="0.25">
      <c r="AE210" s="85"/>
      <c r="AF210" s="85"/>
      <c r="AG210" s="85"/>
      <c r="AH210" s="85"/>
      <c r="AI210" s="85"/>
      <c r="AJ210" s="85"/>
      <c r="AK210" s="85"/>
      <c r="AL210" s="85"/>
      <c r="AM210" s="85"/>
      <c r="AN210" s="85"/>
      <c r="AO210" s="85"/>
      <c r="AP210" s="85"/>
      <c r="AQ210" s="85"/>
    </row>
    <row r="211" spans="31:44" x14ac:dyDescent="0.25">
      <c r="AE211" s="85"/>
      <c r="AF211" s="85"/>
      <c r="AG211" s="85"/>
      <c r="AH211" s="85"/>
      <c r="AI211" s="85"/>
      <c r="AJ211" s="85"/>
      <c r="AK211" s="85"/>
      <c r="AL211" s="85"/>
      <c r="AM211" s="85"/>
      <c r="AN211" s="85"/>
      <c r="AO211" s="85"/>
      <c r="AP211" s="85"/>
      <c r="AQ211" s="85"/>
    </row>
  </sheetData>
  <customSheetViews>
    <customSheetView guid="{F05339D1-1031-4526-82A6-669902A518B1}" filter="1" showAutoFilter="1">
      <pageMargins left="0.7" right="0.7" top="0.75" bottom="0.75" header="0.3" footer="0.3"/>
      <autoFilter ref="A1:AS188">
        <filterColumn colId="5">
          <filters>
            <filter val="Podda Davide"/>
          </filters>
        </filterColumn>
      </autoFilter>
      <extLst>
        <ext uri="GoogleSheetsCustomDataVersion1">
          <go:sheetsCustomData xmlns:go="http://customooxmlschemas.google.com/" filterViewId="1213319511"/>
        </ext>
      </extLst>
    </customSheetView>
  </customSheetViews>
  <mergeCells count="6">
    <mergeCell ref="E1:AX1"/>
    <mergeCell ref="E2:AX2"/>
    <mergeCell ref="AJ204:AK204"/>
    <mergeCell ref="AL204:AM204"/>
    <mergeCell ref="AJ203:AK203"/>
    <mergeCell ref="AL203:AM203"/>
  </mergeCells>
  <pageMargins left="0.70866141732283472" right="0.70866141732283472" top="0.19685039370078741" bottom="0" header="0.31496062992125984" footer="0.31496062992125984"/>
  <pageSetup paperSize="8" scale="2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7"/>
  <sheetViews>
    <sheetView topLeftCell="A22" workbookViewId="0">
      <selection activeCell="B32" sqref="B32"/>
    </sheetView>
  </sheetViews>
  <sheetFormatPr defaultColWidth="9" defaultRowHeight="15" x14ac:dyDescent="0.25"/>
  <cols>
    <col min="1" max="1" width="10.28515625" style="56" customWidth="1"/>
    <col min="2" max="2" width="41.28515625" style="56" customWidth="1"/>
    <col min="3" max="3" width="14.5703125" style="71" customWidth="1"/>
    <col min="4" max="4" width="37.42578125" style="72" customWidth="1"/>
    <col min="5" max="5" width="21.7109375" style="56" customWidth="1"/>
    <col min="6" max="6" width="16.5703125" style="71" customWidth="1"/>
    <col min="7" max="7" width="83.28515625" style="56" customWidth="1"/>
    <col min="8" max="8" width="0.140625" style="56" customWidth="1"/>
    <col min="9" max="16384" width="9" style="56"/>
  </cols>
  <sheetData>
    <row r="1" spans="1:13" x14ac:dyDescent="0.25">
      <c r="A1" s="363" t="s">
        <v>1330</v>
      </c>
      <c r="B1" s="363"/>
      <c r="C1" s="363"/>
      <c r="D1" s="363"/>
      <c r="E1" s="363"/>
      <c r="F1" s="363"/>
      <c r="G1" s="363"/>
    </row>
    <row r="2" spans="1:13" x14ac:dyDescent="0.25">
      <c r="A2" s="363"/>
      <c r="B2" s="363"/>
      <c r="C2" s="363"/>
      <c r="D2" s="363"/>
      <c r="E2" s="363"/>
      <c r="F2" s="363"/>
      <c r="G2" s="363"/>
    </row>
    <row r="3" spans="1:13" x14ac:dyDescent="0.25">
      <c r="A3" s="364" t="s">
        <v>1213</v>
      </c>
      <c r="B3" s="364"/>
      <c r="C3" s="364"/>
      <c r="D3" s="364"/>
      <c r="E3" s="364"/>
      <c r="F3" s="364"/>
      <c r="G3" s="364"/>
    </row>
    <row r="4" spans="1:13" x14ac:dyDescent="0.25">
      <c r="A4" s="57"/>
      <c r="B4" s="58"/>
      <c r="C4" s="58"/>
      <c r="D4" s="59"/>
      <c r="E4" s="60"/>
      <c r="F4" s="58"/>
      <c r="G4" s="60"/>
    </row>
    <row r="5" spans="1:13" ht="31.5" x14ac:dyDescent="0.25">
      <c r="A5" s="61"/>
      <c r="B5" s="62" t="s">
        <v>1214</v>
      </c>
      <c r="C5" s="62" t="s">
        <v>1215</v>
      </c>
      <c r="D5" s="62" t="s">
        <v>1216</v>
      </c>
      <c r="E5" s="62" t="s">
        <v>1217</v>
      </c>
      <c r="F5" s="62" t="s">
        <v>1218</v>
      </c>
      <c r="G5" s="62" t="s">
        <v>1219</v>
      </c>
    </row>
    <row r="6" spans="1:13" ht="51.75" x14ac:dyDescent="0.25">
      <c r="A6" s="57"/>
      <c r="B6" s="63" t="s">
        <v>1220</v>
      </c>
      <c r="C6" s="64">
        <v>0</v>
      </c>
      <c r="D6" s="65" t="s">
        <v>1221</v>
      </c>
      <c r="E6" s="66">
        <v>150000</v>
      </c>
      <c r="F6" s="64">
        <v>1</v>
      </c>
      <c r="G6" s="65" t="s">
        <v>1222</v>
      </c>
      <c r="H6" s="29"/>
      <c r="I6" s="29"/>
      <c r="J6" s="29"/>
      <c r="K6" s="29"/>
      <c r="L6" s="29"/>
      <c r="M6" s="29"/>
    </row>
    <row r="7" spans="1:13" ht="90" x14ac:dyDescent="0.25">
      <c r="A7" s="57"/>
      <c r="B7" s="63" t="s">
        <v>1223</v>
      </c>
      <c r="C7" s="64">
        <v>0</v>
      </c>
      <c r="D7" s="65" t="s">
        <v>1224</v>
      </c>
      <c r="E7" s="66">
        <v>970000</v>
      </c>
      <c r="F7" s="64">
        <v>1</v>
      </c>
      <c r="G7" s="65" t="s">
        <v>1225</v>
      </c>
      <c r="H7" s="29"/>
      <c r="I7" s="29"/>
      <c r="J7" s="29"/>
      <c r="K7" s="29"/>
      <c r="L7" s="29"/>
      <c r="M7" s="29"/>
    </row>
    <row r="8" spans="1:13" ht="39" x14ac:dyDescent="0.25">
      <c r="A8" s="57"/>
      <c r="B8" s="63" t="s">
        <v>1226</v>
      </c>
      <c r="C8" s="64">
        <v>0</v>
      </c>
      <c r="D8" s="65" t="s">
        <v>1227</v>
      </c>
      <c r="E8" s="66">
        <v>337485.84</v>
      </c>
      <c r="F8" s="64">
        <v>2</v>
      </c>
      <c r="G8" s="65" t="s">
        <v>1228</v>
      </c>
      <c r="H8" s="29"/>
      <c r="I8" s="29"/>
      <c r="J8" s="29"/>
      <c r="K8" s="29"/>
      <c r="L8" s="29"/>
      <c r="M8" s="29"/>
    </row>
    <row r="9" spans="1:13" ht="77.25" x14ac:dyDescent="0.25">
      <c r="B9" s="63" t="s">
        <v>1229</v>
      </c>
      <c r="C9" s="64">
        <v>0</v>
      </c>
      <c r="D9" s="65" t="s">
        <v>1230</v>
      </c>
      <c r="E9" s="66">
        <v>4880000</v>
      </c>
      <c r="F9" s="64">
        <v>1</v>
      </c>
      <c r="G9" s="65" t="s">
        <v>1231</v>
      </c>
      <c r="H9" s="29"/>
      <c r="I9" s="29"/>
      <c r="J9" s="29"/>
      <c r="K9" s="29"/>
      <c r="L9" s="29"/>
      <c r="M9" s="29"/>
    </row>
    <row r="10" spans="1:13" ht="26.25" x14ac:dyDescent="0.25">
      <c r="B10" s="63" t="s">
        <v>1232</v>
      </c>
      <c r="C10" s="64">
        <v>0</v>
      </c>
      <c r="D10" s="65" t="s">
        <v>1233</v>
      </c>
      <c r="E10" s="66">
        <v>5040000</v>
      </c>
      <c r="F10" s="64">
        <v>2</v>
      </c>
      <c r="G10" s="65" t="s">
        <v>1234</v>
      </c>
      <c r="H10" s="29"/>
      <c r="I10" s="29"/>
      <c r="J10" s="29"/>
      <c r="K10" s="29"/>
      <c r="L10" s="29"/>
      <c r="M10" s="29"/>
    </row>
    <row r="11" spans="1:13" ht="51.75" x14ac:dyDescent="0.25">
      <c r="B11" s="63" t="s">
        <v>1235</v>
      </c>
      <c r="C11" s="64">
        <v>0</v>
      </c>
      <c r="D11" s="65" t="s">
        <v>1236</v>
      </c>
      <c r="E11" s="66">
        <v>694520</v>
      </c>
      <c r="F11" s="64">
        <v>2</v>
      </c>
      <c r="G11" s="65" t="s">
        <v>1237</v>
      </c>
      <c r="H11" s="29"/>
      <c r="I11" s="29"/>
      <c r="J11" s="29"/>
      <c r="K11" s="29"/>
      <c r="L11" s="29"/>
      <c r="M11" s="29"/>
    </row>
    <row r="12" spans="1:13" x14ac:dyDescent="0.25">
      <c r="B12" s="63" t="s">
        <v>1238</v>
      </c>
      <c r="C12" s="64">
        <v>0</v>
      </c>
      <c r="D12" s="65" t="s">
        <v>1239</v>
      </c>
      <c r="E12" s="66">
        <v>221415</v>
      </c>
      <c r="F12" s="64">
        <v>1</v>
      </c>
      <c r="G12" s="65" t="s">
        <v>1240</v>
      </c>
      <c r="H12" s="29"/>
      <c r="I12" s="29"/>
      <c r="J12" s="29"/>
      <c r="K12" s="29"/>
      <c r="L12" s="29"/>
      <c r="M12" s="29"/>
    </row>
    <row r="13" spans="1:13" ht="26.25" x14ac:dyDescent="0.25">
      <c r="B13" s="63" t="s">
        <v>1241</v>
      </c>
      <c r="C13" s="64">
        <v>0</v>
      </c>
      <c r="D13" s="65" t="s">
        <v>1242</v>
      </c>
      <c r="E13" s="66">
        <v>4500000</v>
      </c>
      <c r="F13" s="64">
        <v>2</v>
      </c>
      <c r="G13" s="65" t="s">
        <v>1222</v>
      </c>
      <c r="H13" s="29"/>
      <c r="I13" s="29"/>
      <c r="J13" s="29"/>
      <c r="K13" s="29"/>
      <c r="L13" s="29"/>
      <c r="M13" s="29"/>
    </row>
    <row r="14" spans="1:13" x14ac:dyDescent="0.25">
      <c r="B14" s="63" t="s">
        <v>1243</v>
      </c>
      <c r="C14" s="64">
        <v>0</v>
      </c>
      <c r="D14" s="65" t="s">
        <v>1244</v>
      </c>
      <c r="E14" s="66">
        <v>100000</v>
      </c>
      <c r="F14" s="64">
        <v>1</v>
      </c>
      <c r="G14" s="65" t="s">
        <v>1245</v>
      </c>
      <c r="H14" s="29"/>
      <c r="I14" s="29"/>
      <c r="J14" s="29"/>
      <c r="K14" s="29"/>
      <c r="L14" s="29"/>
      <c r="M14" s="29"/>
    </row>
    <row r="15" spans="1:13" ht="64.5" x14ac:dyDescent="0.25">
      <c r="B15" s="63" t="s">
        <v>1246</v>
      </c>
      <c r="C15" s="64">
        <v>0</v>
      </c>
      <c r="D15" s="65" t="s">
        <v>1247</v>
      </c>
      <c r="E15" s="66">
        <v>186000</v>
      </c>
      <c r="F15" s="64">
        <v>3</v>
      </c>
      <c r="G15" s="65" t="s">
        <v>1222</v>
      </c>
      <c r="H15" s="29"/>
      <c r="I15" s="29"/>
      <c r="J15" s="29"/>
      <c r="K15" s="29"/>
      <c r="L15" s="29"/>
      <c r="M15" s="29"/>
    </row>
    <row r="16" spans="1:13" ht="26.25" x14ac:dyDescent="0.25">
      <c r="B16" s="63" t="s">
        <v>1248</v>
      </c>
      <c r="C16" s="64">
        <v>0</v>
      </c>
      <c r="D16" s="65" t="s">
        <v>1249</v>
      </c>
      <c r="E16" s="66">
        <v>397025</v>
      </c>
      <c r="F16" s="64">
        <v>2</v>
      </c>
      <c r="G16" s="65" t="s">
        <v>1250</v>
      </c>
      <c r="H16" s="29"/>
      <c r="I16" s="29"/>
      <c r="J16" s="29"/>
      <c r="K16" s="29"/>
      <c r="L16" s="29"/>
      <c r="M16" s="29"/>
    </row>
    <row r="17" spans="2:13" ht="26.25" x14ac:dyDescent="0.25">
      <c r="B17" s="63" t="s">
        <v>1251</v>
      </c>
      <c r="C17" s="64">
        <v>0</v>
      </c>
      <c r="D17" s="65" t="s">
        <v>1252</v>
      </c>
      <c r="E17" s="66">
        <v>992800</v>
      </c>
      <c r="F17" s="64">
        <v>2</v>
      </c>
      <c r="G17" s="65" t="s">
        <v>1253</v>
      </c>
      <c r="H17" s="29"/>
      <c r="I17" s="29"/>
      <c r="J17" s="29"/>
      <c r="K17" s="29"/>
      <c r="L17" s="29"/>
      <c r="M17" s="29"/>
    </row>
    <row r="18" spans="2:13" ht="26.25" x14ac:dyDescent="0.25">
      <c r="B18" s="63" t="s">
        <v>1254</v>
      </c>
      <c r="C18" s="64">
        <v>0</v>
      </c>
      <c r="D18" s="65" t="s">
        <v>1255</v>
      </c>
      <c r="E18" s="66">
        <v>300000</v>
      </c>
      <c r="F18" s="64">
        <v>2</v>
      </c>
      <c r="G18" s="65" t="s">
        <v>1250</v>
      </c>
      <c r="H18" s="29"/>
      <c r="I18" s="29"/>
      <c r="J18" s="29"/>
      <c r="K18" s="29"/>
      <c r="L18" s="29"/>
      <c r="M18" s="29"/>
    </row>
    <row r="19" spans="2:13" ht="26.25" x14ac:dyDescent="0.25">
      <c r="B19" s="63" t="s">
        <v>1256</v>
      </c>
      <c r="C19" s="64">
        <v>0</v>
      </c>
      <c r="D19" s="65" t="s">
        <v>1257</v>
      </c>
      <c r="E19" s="66">
        <v>348225</v>
      </c>
      <c r="F19" s="64">
        <v>1</v>
      </c>
      <c r="G19" s="65" t="s">
        <v>1250</v>
      </c>
      <c r="H19" s="29"/>
      <c r="I19" s="29"/>
      <c r="J19" s="29"/>
      <c r="K19" s="29"/>
      <c r="L19" s="29"/>
      <c r="M19" s="29"/>
    </row>
    <row r="20" spans="2:13" x14ac:dyDescent="0.25">
      <c r="B20" s="63" t="s">
        <v>1258</v>
      </c>
      <c r="C20" s="64">
        <v>0</v>
      </c>
      <c r="D20" s="65" t="s">
        <v>1259</v>
      </c>
      <c r="E20" s="66">
        <v>53410800</v>
      </c>
      <c r="F20" s="64">
        <v>1</v>
      </c>
      <c r="G20" s="65" t="s">
        <v>1250</v>
      </c>
      <c r="H20" s="29"/>
      <c r="I20" s="29"/>
      <c r="J20" s="29"/>
      <c r="K20" s="29"/>
      <c r="L20" s="29"/>
      <c r="M20" s="29"/>
    </row>
    <row r="21" spans="2:13" ht="39" x14ac:dyDescent="0.25">
      <c r="B21" s="63" t="s">
        <v>1260</v>
      </c>
      <c r="C21" s="64">
        <v>0</v>
      </c>
      <c r="D21" s="65" t="s">
        <v>1261</v>
      </c>
      <c r="E21" s="66">
        <v>1066692.97</v>
      </c>
      <c r="F21" s="64">
        <v>2</v>
      </c>
      <c r="G21" s="65" t="s">
        <v>1250</v>
      </c>
      <c r="H21" s="29"/>
      <c r="I21" s="29"/>
      <c r="J21" s="29"/>
      <c r="K21" s="29"/>
      <c r="L21" s="29"/>
      <c r="M21" s="29"/>
    </row>
    <row r="22" spans="2:13" ht="64.5" x14ac:dyDescent="0.25">
      <c r="B22" s="63" t="s">
        <v>1262</v>
      </c>
      <c r="C22" s="64">
        <v>0</v>
      </c>
      <c r="D22" s="65" t="s">
        <v>1263</v>
      </c>
      <c r="E22" s="66">
        <v>415618.64</v>
      </c>
      <c r="F22" s="64">
        <v>2</v>
      </c>
      <c r="G22" s="65" t="s">
        <v>1250</v>
      </c>
      <c r="H22" s="29"/>
      <c r="I22" s="29"/>
      <c r="J22" s="29"/>
      <c r="K22" s="29"/>
      <c r="L22" s="29"/>
      <c r="M22" s="29"/>
    </row>
    <row r="23" spans="2:13" ht="26.25" x14ac:dyDescent="0.25">
      <c r="B23" s="63" t="s">
        <v>1264</v>
      </c>
      <c r="C23" s="64">
        <v>0</v>
      </c>
      <c r="D23" s="65" t="s">
        <v>1265</v>
      </c>
      <c r="E23" s="66">
        <v>140000</v>
      </c>
      <c r="F23" s="64">
        <v>1</v>
      </c>
      <c r="G23" s="65" t="s">
        <v>1222</v>
      </c>
      <c r="H23" s="29"/>
      <c r="I23" s="29"/>
      <c r="J23" s="29"/>
      <c r="K23" s="29"/>
      <c r="L23" s="29"/>
      <c r="M23" s="29"/>
    </row>
    <row r="24" spans="2:13" ht="26.25" x14ac:dyDescent="0.25">
      <c r="B24" s="63" t="s">
        <v>1266</v>
      </c>
      <c r="C24" s="64">
        <v>0</v>
      </c>
      <c r="D24" s="65" t="s">
        <v>1267</v>
      </c>
      <c r="E24" s="66">
        <v>3075000</v>
      </c>
      <c r="F24" s="64">
        <v>2</v>
      </c>
      <c r="G24" s="65" t="s">
        <v>1268</v>
      </c>
      <c r="H24" s="29"/>
      <c r="I24" s="29"/>
      <c r="J24" s="29"/>
      <c r="K24" s="29"/>
      <c r="L24" s="29"/>
      <c r="M24" s="29"/>
    </row>
    <row r="25" spans="2:13" ht="26.25" x14ac:dyDescent="0.25">
      <c r="B25" s="63" t="s">
        <v>1269</v>
      </c>
      <c r="C25" s="64">
        <v>0</v>
      </c>
      <c r="D25" s="65" t="s">
        <v>1270</v>
      </c>
      <c r="E25" s="66">
        <v>3075000</v>
      </c>
      <c r="F25" s="64">
        <v>2</v>
      </c>
      <c r="G25" s="65" t="s">
        <v>1271</v>
      </c>
      <c r="H25" s="29"/>
      <c r="I25" s="29"/>
      <c r="J25" s="29"/>
      <c r="K25" s="29"/>
      <c r="L25" s="29"/>
      <c r="M25" s="29"/>
    </row>
    <row r="26" spans="2:13" ht="39" x14ac:dyDescent="0.25">
      <c r="B26" s="63" t="s">
        <v>1272</v>
      </c>
      <c r="C26" s="64">
        <v>0</v>
      </c>
      <c r="D26" s="65" t="s">
        <v>1273</v>
      </c>
      <c r="E26" s="66">
        <v>4139882.76</v>
      </c>
      <c r="F26" s="64">
        <v>2</v>
      </c>
      <c r="G26" s="65" t="s">
        <v>1274</v>
      </c>
      <c r="H26" s="29"/>
      <c r="I26" s="29"/>
      <c r="J26" s="29"/>
      <c r="K26" s="29"/>
      <c r="L26" s="29"/>
      <c r="M26" s="29"/>
    </row>
    <row r="27" spans="2:13" ht="26.25" x14ac:dyDescent="0.25">
      <c r="B27" s="63" t="s">
        <v>1275</v>
      </c>
      <c r="C27" s="64">
        <v>0</v>
      </c>
      <c r="D27" s="65" t="s">
        <v>1276</v>
      </c>
      <c r="E27" s="66">
        <v>8000000</v>
      </c>
      <c r="F27" s="64">
        <v>1</v>
      </c>
      <c r="G27" s="65" t="s">
        <v>1277</v>
      </c>
      <c r="H27" s="29"/>
      <c r="I27" s="29"/>
      <c r="J27" s="29"/>
      <c r="K27" s="29"/>
      <c r="L27" s="29"/>
      <c r="M27" s="29"/>
    </row>
    <row r="28" spans="2:13" ht="26.25" x14ac:dyDescent="0.25">
      <c r="B28" s="63" t="s">
        <v>1278</v>
      </c>
      <c r="C28" s="64">
        <v>0</v>
      </c>
      <c r="D28" s="65" t="s">
        <v>1279</v>
      </c>
      <c r="E28" s="66">
        <v>20000000</v>
      </c>
      <c r="F28" s="64">
        <v>1</v>
      </c>
      <c r="G28" s="65" t="s">
        <v>1280</v>
      </c>
      <c r="H28" s="29"/>
      <c r="I28" s="29"/>
      <c r="J28" s="29"/>
      <c r="K28" s="29"/>
      <c r="L28" s="29"/>
      <c r="M28" s="29"/>
    </row>
    <row r="29" spans="2:13" x14ac:dyDescent="0.25">
      <c r="B29" s="63" t="s">
        <v>1281</v>
      </c>
      <c r="C29" s="64">
        <v>0</v>
      </c>
      <c r="D29" s="65" t="s">
        <v>1282</v>
      </c>
      <c r="E29" s="66">
        <v>300000</v>
      </c>
      <c r="F29" s="64">
        <v>1</v>
      </c>
      <c r="G29" s="65" t="s">
        <v>1253</v>
      </c>
      <c r="H29" s="29"/>
      <c r="I29" s="29"/>
      <c r="J29" s="29"/>
      <c r="K29" s="29"/>
      <c r="L29" s="29"/>
      <c r="M29" s="29"/>
    </row>
    <row r="30" spans="2:13" ht="26.25" x14ac:dyDescent="0.25">
      <c r="B30" s="63" t="s">
        <v>1283</v>
      </c>
      <c r="C30" s="64">
        <v>0</v>
      </c>
      <c r="D30" s="65" t="s">
        <v>71</v>
      </c>
      <c r="E30" s="66">
        <v>100000</v>
      </c>
      <c r="F30" s="64">
        <v>1</v>
      </c>
      <c r="G30" s="65" t="s">
        <v>1284</v>
      </c>
      <c r="H30" s="29"/>
      <c r="I30" s="29"/>
      <c r="J30" s="29"/>
      <c r="K30" s="29"/>
      <c r="L30" s="29"/>
      <c r="M30" s="29"/>
    </row>
    <row r="31" spans="2:13" ht="39" x14ac:dyDescent="0.25">
      <c r="B31" s="67" t="s">
        <v>1285</v>
      </c>
      <c r="C31" s="68">
        <v>0</v>
      </c>
      <c r="D31" s="65" t="s">
        <v>1286</v>
      </c>
      <c r="E31" s="66">
        <v>13304925.699999999</v>
      </c>
      <c r="F31" s="69">
        <v>1</v>
      </c>
      <c r="G31" s="70" t="s">
        <v>1287</v>
      </c>
    </row>
    <row r="32" spans="2:13" x14ac:dyDescent="0.25">
      <c r="B32" s="388"/>
      <c r="C32" s="389"/>
      <c r="D32" s="390"/>
      <c r="E32" s="391"/>
      <c r="F32" s="392"/>
      <c r="G32" s="393"/>
    </row>
    <row r="34" spans="5:8" x14ac:dyDescent="0.25">
      <c r="E34" s="365" t="s">
        <v>580</v>
      </c>
      <c r="F34" s="365"/>
      <c r="G34" s="365"/>
      <c r="H34" s="365"/>
    </row>
    <row r="35" spans="5:8" x14ac:dyDescent="0.25">
      <c r="E35" s="365"/>
      <c r="F35" s="365"/>
      <c r="G35" s="365"/>
      <c r="H35" s="365"/>
    </row>
    <row r="36" spans="5:8" x14ac:dyDescent="0.25">
      <c r="E36" s="361" t="s">
        <v>581</v>
      </c>
      <c r="F36" s="361"/>
      <c r="G36" s="362" t="s">
        <v>1332</v>
      </c>
      <c r="H36" s="362"/>
    </row>
    <row r="37" spans="5:8" x14ac:dyDescent="0.25">
      <c r="E37" s="361" t="s">
        <v>582</v>
      </c>
      <c r="F37" s="361"/>
      <c r="G37" s="362" t="s">
        <v>1333</v>
      </c>
      <c r="H37" s="362"/>
    </row>
  </sheetData>
  <mergeCells count="7">
    <mergeCell ref="E37:F37"/>
    <mergeCell ref="G37:H37"/>
    <mergeCell ref="A1:G2"/>
    <mergeCell ref="A3:G3"/>
    <mergeCell ref="E34:H35"/>
    <mergeCell ref="E36:F36"/>
    <mergeCell ref="G36:H36"/>
  </mergeCells>
  <pageMargins left="0.7" right="0.7" top="0.75" bottom="0.75" header="0.3" footer="0.3"/>
  <pageSetup paperSize="9" scale="3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2"/>
  <sheetViews>
    <sheetView workbookViewId="0">
      <selection activeCell="C17" sqref="C17"/>
    </sheetView>
  </sheetViews>
  <sheetFormatPr defaultColWidth="14.42578125" defaultRowHeight="15" x14ac:dyDescent="0.25"/>
  <cols>
    <col min="1" max="1" width="14.42578125" style="29"/>
    <col min="2" max="2" width="55" style="29" customWidth="1"/>
    <col min="3" max="3" width="34.85546875" style="29" customWidth="1"/>
    <col min="4" max="4" width="32.7109375" style="29" customWidth="1"/>
    <col min="5" max="5" width="21.5703125" style="29" customWidth="1"/>
    <col min="6" max="6" width="49.42578125" style="29" customWidth="1"/>
    <col min="7" max="16384" width="14.42578125" style="29"/>
  </cols>
  <sheetData>
    <row r="1" spans="1:11" ht="15" customHeight="1" x14ac:dyDescent="0.25">
      <c r="A1" s="73"/>
      <c r="B1" s="73"/>
      <c r="C1" s="73"/>
      <c r="D1" s="73"/>
      <c r="E1" s="73"/>
      <c r="F1" s="73"/>
      <c r="G1" s="73"/>
      <c r="H1" s="73"/>
      <c r="I1" s="73"/>
      <c r="J1" s="73"/>
      <c r="K1" s="73"/>
    </row>
    <row r="2" spans="1:11" ht="15" customHeight="1" x14ac:dyDescent="0.25">
      <c r="A2" s="378" t="s">
        <v>1331</v>
      </c>
      <c r="B2" s="379"/>
      <c r="C2" s="379"/>
      <c r="D2" s="379"/>
      <c r="E2" s="379"/>
      <c r="F2" s="379"/>
      <c r="G2" s="73"/>
      <c r="H2" s="73"/>
      <c r="I2" s="73"/>
      <c r="J2" s="73"/>
      <c r="K2" s="73"/>
    </row>
    <row r="3" spans="1:11" ht="15" customHeight="1" x14ac:dyDescent="0.25">
      <c r="A3" s="378" t="s">
        <v>1288</v>
      </c>
      <c r="B3" s="379"/>
      <c r="C3" s="379"/>
      <c r="D3" s="379"/>
      <c r="E3" s="379"/>
      <c r="F3" s="379"/>
      <c r="G3" s="73"/>
      <c r="H3" s="73"/>
      <c r="I3" s="73"/>
      <c r="J3" s="73"/>
      <c r="K3" s="73"/>
    </row>
    <row r="4" spans="1:11" x14ac:dyDescent="0.25">
      <c r="A4" s="74"/>
      <c r="B4" s="74"/>
      <c r="C4" s="74"/>
      <c r="D4" s="74"/>
      <c r="E4" s="74"/>
      <c r="F4" s="73"/>
      <c r="G4" s="73"/>
      <c r="H4" s="73"/>
      <c r="I4" s="73"/>
      <c r="J4" s="73"/>
      <c r="K4" s="73"/>
    </row>
    <row r="5" spans="1:11" x14ac:dyDescent="0.25">
      <c r="A5" s="380" t="s">
        <v>1289</v>
      </c>
      <c r="B5" s="379"/>
      <c r="C5" s="379"/>
      <c r="D5" s="379"/>
      <c r="E5" s="379"/>
      <c r="F5" s="379"/>
      <c r="G5" s="73"/>
      <c r="H5" s="73"/>
      <c r="I5" s="73"/>
      <c r="J5" s="73"/>
      <c r="K5" s="73"/>
    </row>
    <row r="6" spans="1:11" x14ac:dyDescent="0.25">
      <c r="A6" s="73"/>
      <c r="B6" s="73"/>
      <c r="C6" s="73"/>
      <c r="D6" s="73"/>
      <c r="E6" s="73"/>
      <c r="F6" s="73"/>
      <c r="G6" s="73"/>
      <c r="H6" s="73"/>
      <c r="I6" s="73"/>
      <c r="J6" s="73"/>
      <c r="K6" s="73"/>
    </row>
    <row r="7" spans="1:11" x14ac:dyDescent="0.25">
      <c r="A7" s="381" t="s">
        <v>1290</v>
      </c>
      <c r="B7" s="374"/>
      <c r="C7" s="384" t="s">
        <v>1291</v>
      </c>
      <c r="D7" s="385"/>
      <c r="E7" s="385"/>
      <c r="F7" s="369"/>
      <c r="G7" s="73"/>
      <c r="H7" s="73"/>
      <c r="I7" s="73"/>
      <c r="J7" s="73"/>
      <c r="K7" s="73"/>
    </row>
    <row r="8" spans="1:11" x14ac:dyDescent="0.25">
      <c r="A8" s="382"/>
      <c r="B8" s="383"/>
      <c r="C8" s="384" t="s">
        <v>1292</v>
      </c>
      <c r="D8" s="385"/>
      <c r="E8" s="369"/>
      <c r="F8" s="386" t="s">
        <v>1293</v>
      </c>
      <c r="G8" s="73"/>
      <c r="H8" s="73"/>
      <c r="I8" s="73"/>
      <c r="J8" s="73"/>
    </row>
    <row r="9" spans="1:11" x14ac:dyDescent="0.25">
      <c r="A9" s="375"/>
      <c r="B9" s="377"/>
      <c r="C9" s="75" t="s">
        <v>1294</v>
      </c>
      <c r="D9" s="75" t="s">
        <v>1295</v>
      </c>
      <c r="E9" s="75" t="s">
        <v>1296</v>
      </c>
      <c r="F9" s="387"/>
      <c r="G9" s="73"/>
      <c r="H9" s="73"/>
      <c r="I9" s="73"/>
      <c r="J9" s="73"/>
    </row>
    <row r="10" spans="1:11" x14ac:dyDescent="0.25">
      <c r="A10" s="370" t="s">
        <v>1297</v>
      </c>
      <c r="B10" s="369"/>
      <c r="C10" s="76">
        <f>SUM(SUMIF('SCHEDA H PARI SOTTO 1'!AT4:AT123,"=DVL",'SCHEDA H PARI SOTTO 1'!U4:U123),SUMIF('SCHEDA H SOPRA 1 '!AT4:AT202,"=DVL",'SCHEDA H SOPRA 1 '!U4:U202))+5023382.1+3810375.6</f>
        <v>83667828.189999983</v>
      </c>
      <c r="D10" s="321">
        <f>SUM(SUMIF('SCHEDA H PARI SOTTO 1'!AT4:AT123,"=DVL",'SCHEDA H PARI SOTTO 1'!V4:V123),SUMIF('SCHEDA H SOPRA 1 '!AT4:AT202,"=DVL",'SCHEDA H SOPRA 1 '!V4:V202))+5023382.1+3810375.6</f>
        <v>51847865.155152</v>
      </c>
      <c r="E10" s="321">
        <f>SUM(SUMIF('SCHEDA H PARI SOTTO 1'!AT4:AT123,"=DVL",'SCHEDA H PARI SOTTO 1'!W4:W123),SUMIF('SCHEDA H SOPRA 1 '!AT4:AT202,"=DVL",'SCHEDA H SOPRA 1 '!W4:W202))+5023382.1+3810375.6</f>
        <v>29820822.120000005</v>
      </c>
      <c r="F10" s="321">
        <f>C10+D10+E10</f>
        <v>165336515.465152</v>
      </c>
      <c r="G10" s="73"/>
      <c r="H10" s="73"/>
      <c r="I10" s="73"/>
      <c r="J10" s="73"/>
    </row>
    <row r="11" spans="1:11" x14ac:dyDescent="0.25">
      <c r="A11" s="370" t="s">
        <v>1298</v>
      </c>
      <c r="B11" s="369"/>
      <c r="C11" s="76">
        <v>0</v>
      </c>
      <c r="D11" s="76">
        <v>0</v>
      </c>
      <c r="E11" s="76">
        <v>0</v>
      </c>
      <c r="F11" s="76">
        <f>C11+D11+E11</f>
        <v>0</v>
      </c>
      <c r="G11" s="73"/>
      <c r="H11" s="73"/>
      <c r="I11" s="73"/>
      <c r="J11" s="73"/>
    </row>
    <row r="12" spans="1:11" x14ac:dyDescent="0.25">
      <c r="A12" s="370" t="s">
        <v>1299</v>
      </c>
      <c r="B12" s="369"/>
      <c r="C12" s="76">
        <f>173250+250000</f>
        <v>423250</v>
      </c>
      <c r="D12" s="76">
        <f>389812+250000</f>
        <v>639812</v>
      </c>
      <c r="E12" s="76">
        <f>389812+250000</f>
        <v>639812</v>
      </c>
      <c r="F12" s="76">
        <f>C12+D12+E12</f>
        <v>1702874</v>
      </c>
      <c r="G12" s="73"/>
      <c r="H12" s="73"/>
      <c r="I12" s="73"/>
      <c r="J12" s="73"/>
    </row>
    <row r="13" spans="1:11" x14ac:dyDescent="0.25">
      <c r="A13" s="370" t="s">
        <v>55</v>
      </c>
      <c r="B13" s="369"/>
      <c r="C13" s="321">
        <f>SUM(SUMIF('SCHEDA H PARI SOTTO 1'!AT6:AT123,"=Stanziamenti di bilancio",'SCHEDA H PARI SOTTO 1'!U6:U123),SUMIF('SCHEDA H SOPRA 1 '!AT6:AT202,"=Stanziamenti di bilancio",'SCHEDA H SOPRA 1 '!U6:U202))+917863.1+48098.38</f>
        <v>811041806.63812923</v>
      </c>
      <c r="D13" s="76">
        <f>SUM(SUMIF('SCHEDA H PARI SOTTO 1'!AT6:AT123,"=Stanziamenti di bilancio",'SCHEDA H PARI SOTTO 1'!V6:V123),SUMIF('SCHEDA H SOPRA 1 '!AT6:AT202,"=Stanziamenti di bilancio",'SCHEDA H SOPRA 1 '!V6:V202))+917863.1+48098.38</f>
        <v>591511739.66788912</v>
      </c>
      <c r="E13" s="321">
        <f>SUM(SUMIF('SCHEDA H PARI SOTTO 1'!AT6:AT123,"=Stanziamenti di bilancio",'SCHEDA H PARI SOTTO 1'!W6:W123),SUMIF('SCHEDA H SOPRA 1 '!AT6:AT202,"=Stanziamenti di bilancio",'SCHEDA H SOPRA 1 '!W6:W202))+917863.1+48098.38</f>
        <v>525244221.19151282</v>
      </c>
      <c r="F13" s="321">
        <f>C13+D13+E13</f>
        <v>1927797767.4975312</v>
      </c>
      <c r="G13" s="73"/>
      <c r="H13" s="73"/>
      <c r="I13" s="73"/>
      <c r="J13" s="73"/>
    </row>
    <row r="14" spans="1:11" x14ac:dyDescent="0.25">
      <c r="A14" s="370" t="s">
        <v>1300</v>
      </c>
      <c r="B14" s="369"/>
      <c r="C14" s="76">
        <v>0</v>
      </c>
      <c r="D14" s="76">
        <v>0</v>
      </c>
      <c r="E14" s="76">
        <v>0</v>
      </c>
      <c r="F14" s="76">
        <v>0</v>
      </c>
      <c r="G14" s="73"/>
      <c r="H14" s="73"/>
      <c r="I14" s="73"/>
      <c r="J14" s="73"/>
    </row>
    <row r="15" spans="1:11" x14ac:dyDescent="0.25">
      <c r="A15" s="370" t="s">
        <v>1301</v>
      </c>
      <c r="B15" s="369"/>
      <c r="C15" s="76">
        <v>0</v>
      </c>
      <c r="D15" s="76">
        <v>0</v>
      </c>
      <c r="E15" s="76">
        <v>0</v>
      </c>
      <c r="F15" s="76">
        <v>0</v>
      </c>
      <c r="G15" s="73"/>
      <c r="H15" s="73"/>
      <c r="I15" s="73"/>
      <c r="J15" s="73"/>
    </row>
    <row r="16" spans="1:11" x14ac:dyDescent="0.25">
      <c r="A16" s="370" t="s">
        <v>1302</v>
      </c>
      <c r="B16" s="369"/>
      <c r="C16" s="76">
        <v>0</v>
      </c>
      <c r="D16" s="76">
        <v>0</v>
      </c>
      <c r="E16" s="76">
        <v>0</v>
      </c>
      <c r="F16" s="76">
        <v>0</v>
      </c>
      <c r="G16" s="73"/>
      <c r="H16" s="73"/>
      <c r="I16" s="73"/>
      <c r="J16" s="73"/>
      <c r="K16" s="73"/>
    </row>
    <row r="17" spans="1:11" x14ac:dyDescent="0.25">
      <c r="A17" s="371" t="s">
        <v>1303</v>
      </c>
      <c r="B17" s="369"/>
      <c r="C17" s="322">
        <f>SUM(C10:C16)</f>
        <v>895132884.82812917</v>
      </c>
      <c r="D17" s="322">
        <f>SUM(D10:D16)</f>
        <v>643999416.82304108</v>
      </c>
      <c r="E17" s="322">
        <f>SUM(E10:E16)</f>
        <v>555704855.31151283</v>
      </c>
      <c r="F17" s="322">
        <f>SUM(F10:F16)</f>
        <v>2094837156.9626832</v>
      </c>
      <c r="G17" s="73"/>
      <c r="H17" s="73"/>
      <c r="I17" s="73"/>
      <c r="J17" s="73"/>
      <c r="K17" s="73"/>
    </row>
    <row r="18" spans="1:11" x14ac:dyDescent="0.25">
      <c r="A18" s="73"/>
      <c r="B18" s="73"/>
      <c r="C18" s="73"/>
      <c r="D18" s="73"/>
      <c r="E18" s="73"/>
      <c r="F18" s="73"/>
      <c r="G18" s="73"/>
      <c r="H18" s="73"/>
      <c r="I18" s="73"/>
      <c r="J18" s="73"/>
      <c r="K18" s="73"/>
    </row>
    <row r="19" spans="1:11" x14ac:dyDescent="0.25">
      <c r="A19" s="73"/>
      <c r="B19" s="73"/>
      <c r="C19" s="372" t="s">
        <v>580</v>
      </c>
      <c r="D19" s="373"/>
      <c r="E19" s="373"/>
      <c r="F19" s="374"/>
      <c r="G19" s="73"/>
      <c r="H19" s="73"/>
      <c r="I19" s="73"/>
      <c r="J19" s="73"/>
      <c r="K19" s="73"/>
    </row>
    <row r="20" spans="1:11" x14ac:dyDescent="0.25">
      <c r="A20" s="73"/>
      <c r="B20" s="73"/>
      <c r="C20" s="375"/>
      <c r="D20" s="376"/>
      <c r="E20" s="376"/>
      <c r="F20" s="377"/>
      <c r="G20" s="73"/>
      <c r="H20" s="73"/>
      <c r="I20" s="73"/>
      <c r="J20" s="73"/>
      <c r="K20" s="73"/>
    </row>
    <row r="21" spans="1:11" x14ac:dyDescent="0.25">
      <c r="A21" s="73"/>
      <c r="B21" s="73"/>
      <c r="C21" s="366" t="s">
        <v>581</v>
      </c>
      <c r="D21" s="367"/>
      <c r="E21" s="368" t="s">
        <v>1332</v>
      </c>
      <c r="F21" s="369"/>
      <c r="G21" s="77"/>
      <c r="H21" s="77"/>
      <c r="I21" s="73"/>
      <c r="J21" s="73"/>
      <c r="K21" s="73"/>
    </row>
    <row r="22" spans="1:11" x14ac:dyDescent="0.25">
      <c r="A22" s="73"/>
      <c r="B22" s="73"/>
      <c r="C22" s="366" t="s">
        <v>582</v>
      </c>
      <c r="D22" s="367"/>
      <c r="E22" s="368" t="s">
        <v>1333</v>
      </c>
      <c r="F22" s="369"/>
      <c r="G22" s="77"/>
      <c r="H22" s="77"/>
      <c r="I22" s="73"/>
      <c r="J22" s="73"/>
      <c r="K22" s="73"/>
    </row>
    <row r="23" spans="1:11" x14ac:dyDescent="0.25">
      <c r="A23" s="73"/>
      <c r="B23" s="73"/>
      <c r="C23" s="78"/>
      <c r="D23" s="78"/>
      <c r="E23" s="73"/>
      <c r="F23" s="73"/>
      <c r="G23" s="73"/>
      <c r="H23" s="73"/>
      <c r="I23" s="73"/>
      <c r="J23" s="73"/>
      <c r="K23" s="73"/>
    </row>
    <row r="24" spans="1:11" x14ac:dyDescent="0.25">
      <c r="A24" s="73"/>
      <c r="B24" s="73"/>
      <c r="C24" s="73"/>
      <c r="D24" s="73"/>
      <c r="E24" s="73"/>
      <c r="F24" s="73"/>
      <c r="G24" s="73"/>
      <c r="H24" s="73"/>
      <c r="I24" s="73"/>
      <c r="J24" s="73"/>
      <c r="K24" s="73"/>
    </row>
    <row r="25" spans="1:11" x14ac:dyDescent="0.25">
      <c r="A25" s="73"/>
      <c r="B25" s="79"/>
      <c r="C25" s="73"/>
      <c r="D25" s="73"/>
      <c r="E25" s="73"/>
      <c r="F25" s="73"/>
      <c r="G25" s="73"/>
      <c r="H25" s="73"/>
      <c r="I25" s="73"/>
      <c r="J25" s="73"/>
      <c r="K25" s="73"/>
    </row>
    <row r="26" spans="1:11" x14ac:dyDescent="0.25">
      <c r="A26" s="79"/>
      <c r="B26" s="79"/>
      <c r="C26" s="79"/>
      <c r="D26" s="79"/>
      <c r="E26" s="79"/>
      <c r="F26" s="79"/>
      <c r="G26" s="73"/>
      <c r="H26" s="73"/>
      <c r="I26" s="73"/>
      <c r="J26" s="73"/>
      <c r="K26" s="73"/>
    </row>
    <row r="27" spans="1:11" x14ac:dyDescent="0.25">
      <c r="A27" s="79"/>
      <c r="B27" s="79"/>
      <c r="C27" s="79"/>
      <c r="D27" s="79"/>
      <c r="E27" s="79"/>
      <c r="F27" s="79"/>
      <c r="G27" s="73"/>
      <c r="H27" s="73"/>
      <c r="I27" s="73"/>
      <c r="J27" s="73"/>
      <c r="K27" s="73"/>
    </row>
    <row r="28" spans="1:11" x14ac:dyDescent="0.25">
      <c r="A28" s="79"/>
      <c r="B28" s="79"/>
      <c r="C28" s="79"/>
      <c r="D28" s="79"/>
      <c r="E28" s="79"/>
      <c r="F28" s="79"/>
      <c r="G28" s="73"/>
      <c r="H28" s="73"/>
      <c r="I28" s="73"/>
      <c r="J28" s="73"/>
      <c r="K28" s="73"/>
    </row>
    <row r="29" spans="1:11" x14ac:dyDescent="0.25">
      <c r="A29" s="79"/>
      <c r="B29" s="79"/>
      <c r="C29" s="79"/>
      <c r="D29" s="79"/>
      <c r="E29" s="79"/>
      <c r="F29" s="79"/>
      <c r="G29" s="73"/>
      <c r="H29" s="73"/>
      <c r="I29" s="73"/>
      <c r="J29" s="73"/>
      <c r="K29" s="73"/>
    </row>
    <row r="30" spans="1:11" x14ac:dyDescent="0.25">
      <c r="A30" s="79"/>
      <c r="B30" s="79"/>
      <c r="C30" s="79"/>
      <c r="D30" s="79"/>
      <c r="E30" s="79"/>
      <c r="F30" s="79"/>
      <c r="G30" s="73"/>
      <c r="H30" s="73"/>
      <c r="I30" s="73"/>
      <c r="J30" s="73"/>
      <c r="K30" s="73"/>
    </row>
    <row r="31" spans="1:11" x14ac:dyDescent="0.25">
      <c r="A31" s="73"/>
      <c r="B31" s="73"/>
      <c r="C31" s="73"/>
      <c r="D31" s="73"/>
      <c r="E31" s="73"/>
      <c r="F31" s="73"/>
      <c r="G31" s="73"/>
      <c r="H31" s="73"/>
      <c r="I31" s="73"/>
      <c r="J31" s="73"/>
      <c r="K31" s="73"/>
    </row>
    <row r="32" spans="1:11" x14ac:dyDescent="0.25">
      <c r="A32" s="73"/>
      <c r="B32" s="73"/>
      <c r="C32" s="73"/>
      <c r="D32" s="73"/>
      <c r="E32" s="73"/>
      <c r="F32" s="73"/>
      <c r="G32" s="73"/>
      <c r="H32" s="73"/>
      <c r="I32" s="73"/>
      <c r="J32" s="73"/>
      <c r="K32" s="73"/>
    </row>
  </sheetData>
  <mergeCells count="20">
    <mergeCell ref="A2:F2"/>
    <mergeCell ref="A3:F3"/>
    <mergeCell ref="A5:F5"/>
    <mergeCell ref="A7:B9"/>
    <mergeCell ref="C7:F7"/>
    <mergeCell ref="C8:E8"/>
    <mergeCell ref="F8:F9"/>
    <mergeCell ref="C22:D22"/>
    <mergeCell ref="E22:F22"/>
    <mergeCell ref="A10:B10"/>
    <mergeCell ref="A11:B11"/>
    <mergeCell ref="A12:B12"/>
    <mergeCell ref="A13:B13"/>
    <mergeCell ref="A14:B14"/>
    <mergeCell ref="A15:B15"/>
    <mergeCell ref="A16:B16"/>
    <mergeCell ref="A17:B17"/>
    <mergeCell ref="C19:F20"/>
    <mergeCell ref="C21:D21"/>
    <mergeCell ref="E21:F21"/>
  </mergeCells>
  <pageMargins left="0.7" right="0.7" top="0.75" bottom="0.75" header="0.3" footer="0.3"/>
  <pageSetup paperSize="9" scale="6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SCHEDA H PARI SOTTO 1</vt:lpstr>
      <vt:lpstr>SCHEDA H SOPRA 1 </vt:lpstr>
      <vt:lpstr>SCHEDA I</vt:lpstr>
      <vt:lpstr>SCHEDA 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MERSEDES CUBEDDU</dc:creator>
  <cp:lastModifiedBy>Mersedes</cp:lastModifiedBy>
  <cp:lastPrinted>2024-10-10T09:16:40Z</cp:lastPrinted>
  <dcterms:created xsi:type="dcterms:W3CDTF">2022-04-08T08:30:27Z</dcterms:created>
  <dcterms:modified xsi:type="dcterms:W3CDTF">2024-10-24T10:39:09Z</dcterms:modified>
</cp:coreProperties>
</file>