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855935pinna\Desktop\LOTTO 5 ID 2631\"/>
    </mc:Choice>
  </mc:AlternateContent>
  <bookViews>
    <workbookView xWindow="0" yWindow="0" windowWidth="28800" windowHeight="13500"/>
  </bookViews>
  <sheets>
    <sheet name="Fabbisogno_PC_DEA" sheetId="1" r:id="rId1"/>
    <sheet name="Foglio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D32" i="1"/>
  <c r="D31" i="1"/>
  <c r="F31" i="1" s="1"/>
  <c r="F28" i="1"/>
  <c r="F27" i="1"/>
  <c r="F29" i="1" s="1"/>
  <c r="F26" i="1"/>
  <c r="F25" i="1"/>
  <c r="G25" i="1" s="1"/>
  <c r="H25" i="1" s="1"/>
  <c r="F24" i="1"/>
  <c r="F22" i="1"/>
  <c r="G22" i="1" s="1"/>
  <c r="F21" i="1"/>
  <c r="G21" i="1" s="1"/>
  <c r="F19" i="1"/>
  <c r="F18" i="1"/>
  <c r="F20" i="1" s="1"/>
  <c r="F16" i="1"/>
  <c r="F15" i="1"/>
  <c r="F17" i="1" s="1"/>
  <c r="F14" i="1"/>
  <c r="F13" i="1"/>
  <c r="G13" i="1" s="1"/>
  <c r="H13" i="1" s="1"/>
  <c r="F12" i="1"/>
  <c r="F10" i="1"/>
  <c r="F11" i="1" s="1"/>
  <c r="F9" i="1"/>
  <c r="G9" i="1" s="1"/>
  <c r="F7" i="1"/>
  <c r="F6" i="1"/>
  <c r="F8" i="1" s="1"/>
  <c r="F4" i="1"/>
  <c r="F3" i="1"/>
  <c r="F5" i="1" s="1"/>
  <c r="K30" i="2"/>
  <c r="K10" i="2"/>
  <c r="K12" i="2"/>
  <c r="K15" i="2"/>
  <c r="K3" i="2"/>
  <c r="D32" i="2"/>
  <c r="F32" i="2" s="1"/>
  <c r="G32" i="2" s="1"/>
  <c r="D31" i="2"/>
  <c r="F31" i="2" s="1"/>
  <c r="F28" i="2"/>
  <c r="G28" i="2" s="1"/>
  <c r="G27" i="2"/>
  <c r="F27" i="2"/>
  <c r="K27" i="2" s="1"/>
  <c r="F25" i="2"/>
  <c r="G25" i="2" s="1"/>
  <c r="F24" i="2"/>
  <c r="G24" i="2" s="1"/>
  <c r="F22" i="2"/>
  <c r="K22" i="2" s="1"/>
  <c r="F21" i="2"/>
  <c r="F19" i="2"/>
  <c r="F18" i="2"/>
  <c r="K18" i="2" s="1"/>
  <c r="F16" i="2"/>
  <c r="F17" i="2" s="1"/>
  <c r="K17" i="2" s="1"/>
  <c r="H15" i="2"/>
  <c r="G15" i="2"/>
  <c r="F15" i="2"/>
  <c r="F13" i="2"/>
  <c r="K13" i="2" s="1"/>
  <c r="F12" i="2"/>
  <c r="F14" i="2" s="1"/>
  <c r="K14" i="2" s="1"/>
  <c r="F10" i="2"/>
  <c r="F9" i="2"/>
  <c r="F7" i="2"/>
  <c r="F6" i="2"/>
  <c r="F8" i="2" s="1"/>
  <c r="K8" i="2" s="1"/>
  <c r="F4" i="2"/>
  <c r="K4" i="2" s="1"/>
  <c r="F3" i="2"/>
  <c r="H21" i="1" l="1"/>
  <c r="G23" i="1"/>
  <c r="H9" i="1"/>
  <c r="G11" i="1"/>
  <c r="H12" i="1"/>
  <c r="H14" i="1" s="1"/>
  <c r="F33" i="1"/>
  <c r="G31" i="1"/>
  <c r="H31" i="1"/>
  <c r="G6" i="1"/>
  <c r="F23" i="1"/>
  <c r="G3" i="1"/>
  <c r="G7" i="1"/>
  <c r="H7" i="1" s="1"/>
  <c r="G15" i="1"/>
  <c r="G19" i="1"/>
  <c r="H19" i="1" s="1"/>
  <c r="G27" i="1"/>
  <c r="H3" i="1"/>
  <c r="G32" i="1"/>
  <c r="H32" i="1" s="1"/>
  <c r="G18" i="1"/>
  <c r="H22" i="1"/>
  <c r="H18" i="1"/>
  <c r="G10" i="1"/>
  <c r="H10" i="1" s="1"/>
  <c r="H6" i="1"/>
  <c r="G4" i="1"/>
  <c r="H4" i="1" s="1"/>
  <c r="G12" i="1"/>
  <c r="G14" i="1" s="1"/>
  <c r="G16" i="1"/>
  <c r="H16" i="1" s="1"/>
  <c r="G24" i="1"/>
  <c r="G26" i="1" s="1"/>
  <c r="G28" i="1"/>
  <c r="H28" i="1" s="1"/>
  <c r="G29" i="2"/>
  <c r="K28" i="2"/>
  <c r="H27" i="2"/>
  <c r="K25" i="2"/>
  <c r="K24" i="2"/>
  <c r="F23" i="2"/>
  <c r="K23" i="2" s="1"/>
  <c r="K21" i="2"/>
  <c r="K19" i="2"/>
  <c r="G19" i="2"/>
  <c r="H19" i="2" s="1"/>
  <c r="F20" i="2"/>
  <c r="K20" i="2" s="1"/>
  <c r="K16" i="2"/>
  <c r="F11" i="2"/>
  <c r="K11" i="2" s="1"/>
  <c r="K9" i="2"/>
  <c r="K6" i="2"/>
  <c r="H7" i="2"/>
  <c r="G7" i="2"/>
  <c r="K7" i="2"/>
  <c r="G3" i="2"/>
  <c r="H3" i="2" s="1"/>
  <c r="F5" i="2"/>
  <c r="K5" i="2" s="1"/>
  <c r="G26" i="2"/>
  <c r="G31" i="2"/>
  <c r="G33" i="2" s="1"/>
  <c r="F33" i="2"/>
  <c r="G16" i="2"/>
  <c r="G17" i="2" s="1"/>
  <c r="H32" i="2"/>
  <c r="H16" i="2"/>
  <c r="H17" i="2" s="1"/>
  <c r="H25" i="2"/>
  <c r="G6" i="2"/>
  <c r="G10" i="2"/>
  <c r="H10" i="2" s="1"/>
  <c r="G18" i="2"/>
  <c r="G20" i="2" s="1"/>
  <c r="G22" i="2"/>
  <c r="H22" i="2" s="1"/>
  <c r="G4" i="2"/>
  <c r="H4" i="2" s="1"/>
  <c r="H24" i="2"/>
  <c r="G13" i="2"/>
  <c r="H13" i="2" s="1"/>
  <c r="F26" i="2"/>
  <c r="K26" i="2" s="1"/>
  <c r="G12" i="2"/>
  <c r="G14" i="2" s="1"/>
  <c r="H28" i="2"/>
  <c r="H29" i="2" s="1"/>
  <c r="F29" i="2"/>
  <c r="K29" i="2" s="1"/>
  <c r="G9" i="2"/>
  <c r="G21" i="2"/>
  <c r="H24" i="1" l="1"/>
  <c r="H26" i="1" s="1"/>
  <c r="G8" i="1"/>
  <c r="H23" i="1"/>
  <c r="H11" i="1"/>
  <c r="H8" i="1"/>
  <c r="G29" i="1"/>
  <c r="H27" i="1"/>
  <c r="H29" i="1" s="1"/>
  <c r="G17" i="1"/>
  <c r="H15" i="1"/>
  <c r="H17" i="1" s="1"/>
  <c r="H20" i="1"/>
  <c r="G20" i="1"/>
  <c r="H33" i="1"/>
  <c r="H5" i="1"/>
  <c r="G5" i="1"/>
  <c r="G33" i="1"/>
  <c r="G23" i="2"/>
  <c r="H12" i="2"/>
  <c r="G8" i="2"/>
  <c r="H5" i="2"/>
  <c r="G5" i="2"/>
  <c r="H14" i="2"/>
  <c r="H31" i="2"/>
  <c r="H33" i="2" s="1"/>
  <c r="H18" i="2"/>
  <c r="H20" i="2" s="1"/>
  <c r="H21" i="2"/>
  <c r="H23" i="2" s="1"/>
  <c r="G11" i="2"/>
  <c r="H9" i="2"/>
  <c r="H11" i="2" s="1"/>
  <c r="H26" i="2"/>
  <c r="H6" i="2"/>
  <c r="H8" i="2" s="1"/>
</calcChain>
</file>

<file path=xl/sharedStrings.xml><?xml version="1.0" encoding="utf-8"?>
<sst xmlns="http://schemas.openxmlformats.org/spreadsheetml/2006/main" count="154" uniqueCount="32">
  <si>
    <t>Costo Unitario IVA Esclusa</t>
  </si>
  <si>
    <t>Estensione assistenza ulteriori 24 mesi</t>
  </si>
  <si>
    <t>Quantita</t>
  </si>
  <si>
    <t>Costo Complessivo IVA Esclusa</t>
  </si>
  <si>
    <t>IVA 22%</t>
  </si>
  <si>
    <t>Costo Complessivo IVA Inclusa</t>
  </si>
  <si>
    <t>Azienda</t>
  </si>
  <si>
    <t>Prodotto</t>
  </si>
  <si>
    <t>Estenzione assistenza</t>
  </si>
  <si>
    <t>Caratteristiche Tecniche</t>
  </si>
  <si>
    <t>ASL2</t>
  </si>
  <si>
    <t>ASL3</t>
  </si>
  <si>
    <t>ASL5</t>
  </si>
  <si>
    <t>ASL6</t>
  </si>
  <si>
    <t>ASL7</t>
  </si>
  <si>
    <t>ASL8</t>
  </si>
  <si>
    <t>TOTALE ASL2</t>
  </si>
  <si>
    <t>TOTALE ASL3</t>
  </si>
  <si>
    <t>TOTALE ASL4</t>
  </si>
  <si>
    <t>TOTALE ASL5</t>
  </si>
  <si>
    <t>TOTALE ASL7</t>
  </si>
  <si>
    <t>TOTALE ASL8</t>
  </si>
  <si>
    <t>TOTALE GENERALE</t>
  </si>
  <si>
    <t>Personal Computer All-in-one</t>
  </si>
  <si>
    <t>Lenovo – ThinkCentre Tiny In One 27”</t>
  </si>
  <si>
    <t>AOUSS</t>
  </si>
  <si>
    <t>TOTALE AOUSS</t>
  </si>
  <si>
    <t>AOUCA</t>
  </si>
  <si>
    <t>TOTALE AOUCA</t>
  </si>
  <si>
    <t>AOB</t>
  </si>
  <si>
    <t>TOTALE AOB</t>
  </si>
  <si>
    <t>Fabbisogno PC Desktop Workstation e Monitor 3 – Lotto 5 - ID2631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</si>
</sst>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wrapText="1"/>
    </xf>
    <xf numFmtId="0" fontId="2" fillId="0" borderId="1" xfId="0" applyFont="1" applyBorder="1" applyAlignment="1">
      <alignment vertical="center" wrapText="1"/>
    </xf>
    <xf numFmtId="44" fontId="2" fillId="0" borderId="1" xfId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4" fontId="2" fillId="0" borderId="2" xfId="1" applyFont="1" applyBorder="1" applyAlignment="1">
      <alignment vertical="center" wrapText="1"/>
    </xf>
    <xf numFmtId="44" fontId="2" fillId="0" borderId="2" xfId="0" applyNumberFormat="1" applyFont="1" applyBorder="1" applyAlignment="1">
      <alignment horizontal="right" vertical="center" wrapText="1"/>
    </xf>
    <xf numFmtId="4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4" fontId="3" fillId="2" borderId="2" xfId="0" applyNumberFormat="1" applyFont="1" applyFill="1" applyBorder="1" applyAlignment="1">
      <alignment horizontal="right" vertical="center" wrapText="1"/>
    </xf>
    <xf numFmtId="44" fontId="3" fillId="2" borderId="1" xfId="0" applyNumberFormat="1" applyFont="1" applyFill="1" applyBorder="1" applyAlignment="1">
      <alignment horizontal="right" vertical="center" wrapText="1"/>
    </xf>
    <xf numFmtId="44" fontId="3" fillId="3" borderId="1" xfId="0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4" fontId="2" fillId="0" borderId="0" xfId="0" applyNumberFormat="1" applyFont="1" applyAlignment="1">
      <alignment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zoomScale="130" zoomScaleNormal="130" workbookViewId="0">
      <selection activeCell="L21" sqref="L21"/>
    </sheetView>
  </sheetViews>
  <sheetFormatPr defaultRowHeight="11.25" x14ac:dyDescent="0.2"/>
  <cols>
    <col min="1" max="1" width="15.5703125" style="1" customWidth="1"/>
    <col min="2" max="2" width="23.85546875" style="1" customWidth="1"/>
    <col min="3" max="3" width="39.7109375" style="1" customWidth="1"/>
    <col min="4" max="4" width="7.42578125" style="1" bestFit="1" customWidth="1"/>
    <col min="5" max="5" width="15.140625" style="1" customWidth="1"/>
    <col min="6" max="6" width="17" style="1" customWidth="1"/>
    <col min="7" max="7" width="12.140625" style="1" customWidth="1"/>
    <col min="8" max="8" width="19.28515625" style="1" customWidth="1"/>
    <col min="9" max="16384" width="9.140625" style="1"/>
  </cols>
  <sheetData>
    <row r="1" spans="1:8" ht="15" customHeight="1" x14ac:dyDescent="0.2">
      <c r="A1" s="22" t="s">
        <v>31</v>
      </c>
      <c r="B1" s="22"/>
      <c r="C1" s="22"/>
      <c r="D1" s="22"/>
      <c r="E1" s="22"/>
      <c r="F1" s="22"/>
      <c r="G1" s="22"/>
      <c r="H1" s="23"/>
    </row>
    <row r="2" spans="1:8" ht="22.5" x14ac:dyDescent="0.2">
      <c r="A2" s="15" t="s">
        <v>6</v>
      </c>
      <c r="B2" s="15" t="s">
        <v>7</v>
      </c>
      <c r="C2" s="15" t="s">
        <v>9</v>
      </c>
      <c r="D2" s="15" t="s">
        <v>2</v>
      </c>
      <c r="E2" s="15" t="s">
        <v>0</v>
      </c>
      <c r="F2" s="15" t="s">
        <v>3</v>
      </c>
      <c r="G2" s="15" t="s">
        <v>4</v>
      </c>
      <c r="H2" s="15" t="s">
        <v>5</v>
      </c>
    </row>
    <row r="3" spans="1:8" x14ac:dyDescent="0.2">
      <c r="A3" s="8" t="s">
        <v>25</v>
      </c>
      <c r="B3" s="14" t="s">
        <v>23</v>
      </c>
      <c r="C3" s="4" t="s">
        <v>24</v>
      </c>
      <c r="D3" s="9">
        <v>393</v>
      </c>
      <c r="E3" s="5">
        <v>636</v>
      </c>
      <c r="F3" s="6">
        <f>D3*E3</f>
        <v>249948</v>
      </c>
      <c r="G3" s="7">
        <f>F3*0.22</f>
        <v>54988.56</v>
      </c>
      <c r="H3" s="7">
        <f>SUM(F3:G3)</f>
        <v>304936.56</v>
      </c>
    </row>
    <row r="4" spans="1:8" x14ac:dyDescent="0.2">
      <c r="A4" s="8" t="s">
        <v>25</v>
      </c>
      <c r="B4" s="8" t="s">
        <v>8</v>
      </c>
      <c r="C4" s="2" t="s">
        <v>1</v>
      </c>
      <c r="D4" s="10">
        <v>393</v>
      </c>
      <c r="E4" s="3">
        <v>16.5</v>
      </c>
      <c r="F4" s="7">
        <f t="shared" ref="F4" si="0">D4*E4</f>
        <v>6484.5</v>
      </c>
      <c r="G4" s="7">
        <f t="shared" ref="G4" si="1">F4*0.22</f>
        <v>1426.59</v>
      </c>
      <c r="H4" s="7">
        <f t="shared" ref="H4" si="2">SUM(F4:G4)</f>
        <v>7911.09</v>
      </c>
    </row>
    <row r="5" spans="1:8" x14ac:dyDescent="0.2">
      <c r="A5" s="17" t="s">
        <v>26</v>
      </c>
      <c r="B5" s="18"/>
      <c r="C5" s="18"/>
      <c r="D5" s="18"/>
      <c r="E5" s="19"/>
      <c r="F5" s="11">
        <f>SUM(F3:F4)</f>
        <v>256432.5</v>
      </c>
      <c r="G5" s="11">
        <f>SUM(G3:G4)</f>
        <v>56415.149999999994</v>
      </c>
      <c r="H5" s="11">
        <f>SUM(H3:H4)</f>
        <v>312847.65000000002</v>
      </c>
    </row>
    <row r="6" spans="1:8" x14ac:dyDescent="0.2">
      <c r="A6" s="8" t="s">
        <v>27</v>
      </c>
      <c r="B6" s="14" t="s">
        <v>23</v>
      </c>
      <c r="C6" s="4" t="s">
        <v>24</v>
      </c>
      <c r="D6" s="9">
        <v>149</v>
      </c>
      <c r="E6" s="5">
        <v>636</v>
      </c>
      <c r="F6" s="6">
        <f>D6*E6</f>
        <v>94764</v>
      </c>
      <c r="G6" s="7">
        <f>F6*0.22</f>
        <v>20848.080000000002</v>
      </c>
      <c r="H6" s="7">
        <f>SUM(F6:G6)</f>
        <v>115612.08</v>
      </c>
    </row>
    <row r="7" spans="1:8" x14ac:dyDescent="0.2">
      <c r="A7" s="8" t="s">
        <v>27</v>
      </c>
      <c r="B7" s="8" t="s">
        <v>8</v>
      </c>
      <c r="C7" s="2" t="s">
        <v>1</v>
      </c>
      <c r="D7" s="10">
        <v>149</v>
      </c>
      <c r="E7" s="3">
        <v>16.5</v>
      </c>
      <c r="F7" s="7">
        <f t="shared" ref="F7" si="3">D7*E7</f>
        <v>2458.5</v>
      </c>
      <c r="G7" s="7">
        <f t="shared" ref="G7" si="4">F7*0.22</f>
        <v>540.87</v>
      </c>
      <c r="H7" s="7">
        <f t="shared" ref="H7" si="5">SUM(F7:G7)</f>
        <v>2999.37</v>
      </c>
    </row>
    <row r="8" spans="1:8" x14ac:dyDescent="0.2">
      <c r="A8" s="17" t="s">
        <v>28</v>
      </c>
      <c r="B8" s="18"/>
      <c r="C8" s="18"/>
      <c r="D8" s="18"/>
      <c r="E8" s="19"/>
      <c r="F8" s="11">
        <f>SUM(F6:F7)</f>
        <v>97222.5</v>
      </c>
      <c r="G8" s="11">
        <f>SUM(G6:G7)</f>
        <v>21388.95</v>
      </c>
      <c r="H8" s="11">
        <f>SUM(H6:H7)</f>
        <v>118611.45</v>
      </c>
    </row>
    <row r="9" spans="1:8" x14ac:dyDescent="0.2">
      <c r="A9" s="8" t="s">
        <v>29</v>
      </c>
      <c r="B9" s="14" t="s">
        <v>23</v>
      </c>
      <c r="C9" s="4" t="s">
        <v>24</v>
      </c>
      <c r="D9" s="9">
        <v>393</v>
      </c>
      <c r="E9" s="5">
        <v>636</v>
      </c>
      <c r="F9" s="6">
        <f>D9*E9</f>
        <v>249948</v>
      </c>
      <c r="G9" s="7">
        <f>F9*0.22</f>
        <v>54988.56</v>
      </c>
      <c r="H9" s="7">
        <f>SUM(F9:G9)</f>
        <v>304936.56</v>
      </c>
    </row>
    <row r="10" spans="1:8" x14ac:dyDescent="0.2">
      <c r="A10" s="8" t="s">
        <v>29</v>
      </c>
      <c r="B10" s="8" t="s">
        <v>8</v>
      </c>
      <c r="C10" s="2" t="s">
        <v>1</v>
      </c>
      <c r="D10" s="10">
        <v>393</v>
      </c>
      <c r="E10" s="3">
        <v>16.5</v>
      </c>
      <c r="F10" s="7">
        <f t="shared" ref="F10" si="6">D10*E10</f>
        <v>6484.5</v>
      </c>
      <c r="G10" s="7">
        <f t="shared" ref="G10" si="7">F10*0.22</f>
        <v>1426.59</v>
      </c>
      <c r="H10" s="7">
        <f t="shared" ref="H10" si="8">SUM(F10:G10)</f>
        <v>7911.09</v>
      </c>
    </row>
    <row r="11" spans="1:8" x14ac:dyDescent="0.2">
      <c r="A11" s="17" t="s">
        <v>30</v>
      </c>
      <c r="B11" s="18"/>
      <c r="C11" s="18"/>
      <c r="D11" s="18"/>
      <c r="E11" s="19"/>
      <c r="F11" s="11">
        <f>SUM(F9:F10)</f>
        <v>256432.5</v>
      </c>
      <c r="G11" s="11">
        <f>SUM(G9:G10)</f>
        <v>56415.149999999994</v>
      </c>
      <c r="H11" s="11">
        <f>SUM(H9:H10)</f>
        <v>312847.65000000002</v>
      </c>
    </row>
    <row r="12" spans="1:8" x14ac:dyDescent="0.2">
      <c r="A12" s="8" t="s">
        <v>10</v>
      </c>
      <c r="B12" s="14" t="s">
        <v>23</v>
      </c>
      <c r="C12" s="4" t="s">
        <v>24</v>
      </c>
      <c r="D12" s="9">
        <v>10</v>
      </c>
      <c r="E12" s="5">
        <v>636</v>
      </c>
      <c r="F12" s="6">
        <f>D12*E12</f>
        <v>6360</v>
      </c>
      <c r="G12" s="7">
        <f>F12*0.22</f>
        <v>1399.2</v>
      </c>
      <c r="H12" s="7">
        <f>SUM(F12:G12)</f>
        <v>7759.2</v>
      </c>
    </row>
    <row r="13" spans="1:8" x14ac:dyDescent="0.2">
      <c r="A13" s="8" t="s">
        <v>10</v>
      </c>
      <c r="B13" s="8" t="s">
        <v>8</v>
      </c>
      <c r="C13" s="2" t="s">
        <v>1</v>
      </c>
      <c r="D13" s="9">
        <v>10</v>
      </c>
      <c r="E13" s="3">
        <v>16.5</v>
      </c>
      <c r="F13" s="7">
        <f t="shared" ref="F13" si="9">D13*E13</f>
        <v>165</v>
      </c>
      <c r="G13" s="7">
        <f t="shared" ref="G13" si="10">F13*0.22</f>
        <v>36.299999999999997</v>
      </c>
      <c r="H13" s="7">
        <f t="shared" ref="H13" si="11">SUM(F13:G13)</f>
        <v>201.3</v>
      </c>
    </row>
    <row r="14" spans="1:8" x14ac:dyDescent="0.2">
      <c r="A14" s="17" t="s">
        <v>16</v>
      </c>
      <c r="B14" s="18"/>
      <c r="C14" s="18"/>
      <c r="D14" s="18"/>
      <c r="E14" s="19"/>
      <c r="F14" s="11">
        <f>SUM(F12:F13)</f>
        <v>6525</v>
      </c>
      <c r="G14" s="11">
        <f>SUM(G12:G13)</f>
        <v>1435.5</v>
      </c>
      <c r="H14" s="11">
        <f>SUM(H12:H13)</f>
        <v>7960.5</v>
      </c>
    </row>
    <row r="15" spans="1:8" x14ac:dyDescent="0.2">
      <c r="A15" s="8" t="s">
        <v>11</v>
      </c>
      <c r="B15" s="14" t="s">
        <v>23</v>
      </c>
      <c r="C15" s="4" t="s">
        <v>24</v>
      </c>
      <c r="D15" s="9">
        <v>393</v>
      </c>
      <c r="E15" s="5">
        <v>636</v>
      </c>
      <c r="F15" s="6">
        <f>D15*E15</f>
        <v>249948</v>
      </c>
      <c r="G15" s="7">
        <f>F15*0.22</f>
        <v>54988.56</v>
      </c>
      <c r="H15" s="7">
        <f>SUM(F15:G15)</f>
        <v>304936.56</v>
      </c>
    </row>
    <row r="16" spans="1:8" x14ac:dyDescent="0.2">
      <c r="A16" s="8" t="s">
        <v>11</v>
      </c>
      <c r="B16" s="8" t="s">
        <v>8</v>
      </c>
      <c r="C16" s="2" t="s">
        <v>1</v>
      </c>
      <c r="D16" s="9">
        <v>393</v>
      </c>
      <c r="E16" s="3">
        <v>16.5</v>
      </c>
      <c r="F16" s="7">
        <f t="shared" ref="F16" si="12">D16*E16</f>
        <v>6484.5</v>
      </c>
      <c r="G16" s="7">
        <f t="shared" ref="G16" si="13">F16*0.22</f>
        <v>1426.59</v>
      </c>
      <c r="H16" s="7">
        <f t="shared" ref="H16" si="14">SUM(F16:G16)</f>
        <v>7911.09</v>
      </c>
    </row>
    <row r="17" spans="1:8" x14ac:dyDescent="0.2">
      <c r="A17" s="17" t="s">
        <v>17</v>
      </c>
      <c r="B17" s="18"/>
      <c r="C17" s="18"/>
      <c r="D17" s="18"/>
      <c r="E17" s="19"/>
      <c r="F17" s="11">
        <f>SUM(F15:F16)</f>
        <v>256432.5</v>
      </c>
      <c r="G17" s="11">
        <f>SUM(G15:G16)</f>
        <v>56415.149999999994</v>
      </c>
      <c r="H17" s="11">
        <f>SUM(H15:H16)</f>
        <v>312847.65000000002</v>
      </c>
    </row>
    <row r="18" spans="1:8" x14ac:dyDescent="0.2">
      <c r="A18" s="8" t="s">
        <v>13</v>
      </c>
      <c r="B18" s="14" t="s">
        <v>23</v>
      </c>
      <c r="C18" s="4" t="s">
        <v>24</v>
      </c>
      <c r="D18" s="9">
        <v>88</v>
      </c>
      <c r="E18" s="5">
        <v>636</v>
      </c>
      <c r="F18" s="6">
        <f>D18*E18</f>
        <v>55968</v>
      </c>
      <c r="G18" s="7">
        <f>F18*0.22</f>
        <v>12312.960000000001</v>
      </c>
      <c r="H18" s="7">
        <f>SUM(F18:G18)</f>
        <v>68280.960000000006</v>
      </c>
    </row>
    <row r="19" spans="1:8" x14ac:dyDescent="0.2">
      <c r="A19" s="8" t="s">
        <v>13</v>
      </c>
      <c r="B19" s="8" t="s">
        <v>8</v>
      </c>
      <c r="C19" s="2" t="s">
        <v>1</v>
      </c>
      <c r="D19" s="9">
        <v>88</v>
      </c>
      <c r="E19" s="3">
        <v>16.5</v>
      </c>
      <c r="F19" s="7">
        <f t="shared" ref="F19" si="15">D19*E19</f>
        <v>1452</v>
      </c>
      <c r="G19" s="7">
        <f t="shared" ref="G19" si="16">F19*0.22</f>
        <v>319.44</v>
      </c>
      <c r="H19" s="7">
        <f t="shared" ref="H19" si="17">SUM(F19:G19)</f>
        <v>1771.44</v>
      </c>
    </row>
    <row r="20" spans="1:8" x14ac:dyDescent="0.2">
      <c r="A20" s="17" t="s">
        <v>18</v>
      </c>
      <c r="B20" s="18"/>
      <c r="C20" s="18"/>
      <c r="D20" s="18"/>
      <c r="E20" s="19"/>
      <c r="F20" s="11">
        <f>SUM(F18:F19)</f>
        <v>57420</v>
      </c>
      <c r="G20" s="11">
        <f>SUM(G18:G19)</f>
        <v>12632.400000000001</v>
      </c>
      <c r="H20" s="11">
        <f>SUM(H18:H19)</f>
        <v>70052.400000000009</v>
      </c>
    </row>
    <row r="21" spans="1:8" x14ac:dyDescent="0.2">
      <c r="A21" s="8" t="s">
        <v>12</v>
      </c>
      <c r="B21" s="14" t="s">
        <v>23</v>
      </c>
      <c r="C21" s="4" t="s">
        <v>24</v>
      </c>
      <c r="D21" s="9">
        <v>180</v>
      </c>
      <c r="E21" s="5">
        <v>636</v>
      </c>
      <c r="F21" s="6">
        <f>D21*E21</f>
        <v>114480</v>
      </c>
      <c r="G21" s="7">
        <f>F21*0.22</f>
        <v>25185.599999999999</v>
      </c>
      <c r="H21" s="7">
        <f>SUM(F21:G21)</f>
        <v>139665.60000000001</v>
      </c>
    </row>
    <row r="22" spans="1:8" x14ac:dyDescent="0.2">
      <c r="A22" s="8" t="s">
        <v>12</v>
      </c>
      <c r="B22" s="8" t="s">
        <v>8</v>
      </c>
      <c r="C22" s="2" t="s">
        <v>1</v>
      </c>
      <c r="D22" s="9">
        <v>180</v>
      </c>
      <c r="E22" s="3">
        <v>16.5</v>
      </c>
      <c r="F22" s="7">
        <f t="shared" ref="F22" si="18">D22*E22</f>
        <v>2970</v>
      </c>
      <c r="G22" s="7">
        <f t="shared" ref="G22" si="19">F22*0.22</f>
        <v>653.4</v>
      </c>
      <c r="H22" s="7">
        <f t="shared" ref="H22" si="20">SUM(F22:G22)</f>
        <v>3623.4</v>
      </c>
    </row>
    <row r="23" spans="1:8" x14ac:dyDescent="0.2">
      <c r="A23" s="17" t="s">
        <v>19</v>
      </c>
      <c r="B23" s="18"/>
      <c r="C23" s="18"/>
      <c r="D23" s="18"/>
      <c r="E23" s="19"/>
      <c r="F23" s="11">
        <f>SUM(F21:F22)</f>
        <v>117450</v>
      </c>
      <c r="G23" s="11">
        <f>SUM(G21:G22)</f>
        <v>25839</v>
      </c>
      <c r="H23" s="11">
        <f>SUM(H21:H22)</f>
        <v>143289</v>
      </c>
    </row>
    <row r="24" spans="1:8" x14ac:dyDescent="0.2">
      <c r="A24" s="8" t="s">
        <v>14</v>
      </c>
      <c r="B24" s="14" t="s">
        <v>23</v>
      </c>
      <c r="C24" s="4" t="s">
        <v>24</v>
      </c>
      <c r="D24" s="9">
        <v>16</v>
      </c>
      <c r="E24" s="5">
        <v>636</v>
      </c>
      <c r="F24" s="6">
        <f>D24*E24</f>
        <v>10176</v>
      </c>
      <c r="G24" s="7">
        <f>F24*0.22</f>
        <v>2238.7199999999998</v>
      </c>
      <c r="H24" s="7">
        <f>SUM(F24:G24)</f>
        <v>12414.72</v>
      </c>
    </row>
    <row r="25" spans="1:8" x14ac:dyDescent="0.2">
      <c r="A25" s="8" t="s">
        <v>14</v>
      </c>
      <c r="B25" s="8" t="s">
        <v>8</v>
      </c>
      <c r="C25" s="2" t="s">
        <v>1</v>
      </c>
      <c r="D25" s="9">
        <v>16</v>
      </c>
      <c r="E25" s="3">
        <v>16.5</v>
      </c>
      <c r="F25" s="7">
        <f t="shared" ref="F25" si="21">D25*E25</f>
        <v>264</v>
      </c>
      <c r="G25" s="7">
        <f t="shared" ref="G25" si="22">F25*0.22</f>
        <v>58.08</v>
      </c>
      <c r="H25" s="7">
        <f t="shared" ref="H25" si="23">SUM(F25:G25)</f>
        <v>322.08</v>
      </c>
    </row>
    <row r="26" spans="1:8" x14ac:dyDescent="0.2">
      <c r="A26" s="17" t="s">
        <v>20</v>
      </c>
      <c r="B26" s="18"/>
      <c r="C26" s="18"/>
      <c r="D26" s="18"/>
      <c r="E26" s="19"/>
      <c r="F26" s="11">
        <f>SUM(F24:F25)</f>
        <v>10440</v>
      </c>
      <c r="G26" s="11">
        <f>SUM(G24:G25)</f>
        <v>2296.7999999999997</v>
      </c>
      <c r="H26" s="11">
        <f>SUM(H24:H25)</f>
        <v>12736.8</v>
      </c>
    </row>
    <row r="27" spans="1:8" x14ac:dyDescent="0.2">
      <c r="A27" s="8" t="s">
        <v>15</v>
      </c>
      <c r="B27" s="14" t="s">
        <v>23</v>
      </c>
      <c r="C27" s="4" t="s">
        <v>24</v>
      </c>
      <c r="D27" s="9">
        <v>143</v>
      </c>
      <c r="E27" s="5">
        <v>636</v>
      </c>
      <c r="F27" s="6">
        <f>D27*E27</f>
        <v>90948</v>
      </c>
      <c r="G27" s="7">
        <f>F27*0.22</f>
        <v>20008.560000000001</v>
      </c>
      <c r="H27" s="7">
        <f>SUM(F27:G27)</f>
        <v>110956.56</v>
      </c>
    </row>
    <row r="28" spans="1:8" x14ac:dyDescent="0.2">
      <c r="A28" s="8" t="s">
        <v>15</v>
      </c>
      <c r="B28" s="8" t="s">
        <v>8</v>
      </c>
      <c r="C28" s="2" t="s">
        <v>1</v>
      </c>
      <c r="D28" s="9">
        <v>143</v>
      </c>
      <c r="E28" s="3">
        <v>16.5</v>
      </c>
      <c r="F28" s="7">
        <f t="shared" ref="F28" si="24">D28*E28</f>
        <v>2359.5</v>
      </c>
      <c r="G28" s="7">
        <f t="shared" ref="G28" si="25">F28*0.22</f>
        <v>519.09</v>
      </c>
      <c r="H28" s="7">
        <f t="shared" ref="H28" si="26">SUM(F28:G28)</f>
        <v>2878.59</v>
      </c>
    </row>
    <row r="29" spans="1:8" x14ac:dyDescent="0.2">
      <c r="A29" s="20" t="s">
        <v>21</v>
      </c>
      <c r="B29" s="20"/>
      <c r="C29" s="20"/>
      <c r="D29" s="20"/>
      <c r="E29" s="20"/>
      <c r="F29" s="12">
        <f>SUM(F27:F28)</f>
        <v>93307.5</v>
      </c>
      <c r="G29" s="12">
        <f>SUM(G27:G28)</f>
        <v>20527.650000000001</v>
      </c>
      <c r="H29" s="12">
        <f>SUM(H27:H28)</f>
        <v>113835.15</v>
      </c>
    </row>
    <row r="30" spans="1:8" x14ac:dyDescent="0.2">
      <c r="A30" s="21"/>
      <c r="B30" s="21"/>
      <c r="C30" s="21"/>
      <c r="D30" s="21"/>
      <c r="E30" s="21"/>
      <c r="F30" s="21"/>
      <c r="G30" s="21"/>
      <c r="H30" s="21"/>
    </row>
    <row r="31" spans="1:8" x14ac:dyDescent="0.2">
      <c r="A31" s="8"/>
      <c r="B31" s="14" t="s">
        <v>23</v>
      </c>
      <c r="C31" s="4" t="s">
        <v>24</v>
      </c>
      <c r="D31" s="10">
        <f>D3+D6+D9+D12+D15+D18+D21+D24+D27</f>
        <v>1765</v>
      </c>
      <c r="E31" s="5">
        <v>636</v>
      </c>
      <c r="F31" s="7">
        <f>D31*E31</f>
        <v>1122540</v>
      </c>
      <c r="G31" s="7">
        <f>F31*0.22</f>
        <v>246958.8</v>
      </c>
      <c r="H31" s="7">
        <f>SUM(F31:G31)</f>
        <v>1369498.8</v>
      </c>
    </row>
    <row r="32" spans="1:8" x14ac:dyDescent="0.2">
      <c r="A32" s="8"/>
      <c r="B32" s="8" t="s">
        <v>8</v>
      </c>
      <c r="C32" s="2" t="s">
        <v>1</v>
      </c>
      <c r="D32" s="10">
        <f>D4+D7+D10+D13+D16+D19+D22+D25+D28</f>
        <v>1765</v>
      </c>
      <c r="E32" s="3">
        <v>16.5</v>
      </c>
      <c r="F32" s="7">
        <f t="shared" ref="F32" si="27">D32*E32</f>
        <v>29122.5</v>
      </c>
      <c r="G32" s="7">
        <f t="shared" ref="G32" si="28">F32*0.22</f>
        <v>6406.95</v>
      </c>
      <c r="H32" s="7">
        <f t="shared" ref="H32" si="29">SUM(F32:G32)</f>
        <v>35529.449999999997</v>
      </c>
    </row>
    <row r="33" spans="1:8" x14ac:dyDescent="0.2">
      <c r="A33" s="16" t="s">
        <v>22</v>
      </c>
      <c r="B33" s="16"/>
      <c r="C33" s="16"/>
      <c r="D33" s="16"/>
      <c r="E33" s="16"/>
      <c r="F33" s="13">
        <f>SUM(F31:F32)</f>
        <v>1151662.5</v>
      </c>
      <c r="G33" s="13">
        <f>SUM(G31:G32)</f>
        <v>253365.75</v>
      </c>
      <c r="H33" s="13">
        <f>SUM(H31:H32)</f>
        <v>1405028.25</v>
      </c>
    </row>
  </sheetData>
  <mergeCells count="12">
    <mergeCell ref="A1:H1"/>
    <mergeCell ref="A5:E5"/>
    <mergeCell ref="A14:E14"/>
    <mergeCell ref="A17:E17"/>
    <mergeCell ref="A20:E20"/>
    <mergeCell ref="A8:E8"/>
    <mergeCell ref="A11:E11"/>
    <mergeCell ref="A33:E33"/>
    <mergeCell ref="A23:E23"/>
    <mergeCell ref="A26:E26"/>
    <mergeCell ref="A29:E29"/>
    <mergeCell ref="A30:H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zoomScale="130" zoomScaleNormal="130" workbookViewId="0">
      <selection sqref="A1:H33"/>
    </sheetView>
  </sheetViews>
  <sheetFormatPr defaultRowHeight="11.25" x14ac:dyDescent="0.2"/>
  <cols>
    <col min="1" max="1" width="15.5703125" style="1" customWidth="1"/>
    <col min="2" max="2" width="23.85546875" style="1" customWidth="1"/>
    <col min="3" max="3" width="39.7109375" style="1" customWidth="1"/>
    <col min="4" max="4" width="7.42578125" style="1" bestFit="1" customWidth="1"/>
    <col min="5" max="5" width="15.140625" style="1" customWidth="1"/>
    <col min="6" max="6" width="17" style="1" customWidth="1"/>
    <col min="7" max="7" width="12.140625" style="1" customWidth="1"/>
    <col min="8" max="8" width="19.28515625" style="1" customWidth="1"/>
    <col min="9" max="9" width="9.140625" style="1"/>
    <col min="10" max="10" width="10.85546875" style="1" bestFit="1" customWidth="1"/>
    <col min="11" max="16384" width="9.140625" style="1"/>
  </cols>
  <sheetData>
    <row r="1" spans="1:11" ht="15" customHeight="1" x14ac:dyDescent="0.2">
      <c r="A1" s="22" t="s">
        <v>31</v>
      </c>
      <c r="B1" s="22"/>
      <c r="C1" s="22"/>
      <c r="D1" s="22"/>
      <c r="E1" s="22"/>
      <c r="F1" s="22"/>
      <c r="G1" s="22"/>
      <c r="H1" s="23"/>
    </row>
    <row r="2" spans="1:11" ht="22.5" x14ac:dyDescent="0.2">
      <c r="A2" s="15" t="s">
        <v>6</v>
      </c>
      <c r="B2" s="15" t="s">
        <v>7</v>
      </c>
      <c r="C2" s="15" t="s">
        <v>9</v>
      </c>
      <c r="D2" s="15" t="s">
        <v>2</v>
      </c>
      <c r="E2" s="15" t="s">
        <v>0</v>
      </c>
      <c r="F2" s="15" t="s">
        <v>3</v>
      </c>
      <c r="G2" s="15" t="s">
        <v>4</v>
      </c>
      <c r="H2" s="15" t="s">
        <v>5</v>
      </c>
    </row>
    <row r="3" spans="1:11" x14ac:dyDescent="0.2">
      <c r="A3" s="8" t="s">
        <v>25</v>
      </c>
      <c r="B3" s="14" t="s">
        <v>23</v>
      </c>
      <c r="C3" s="4" t="s">
        <v>24</v>
      </c>
      <c r="D3" s="9">
        <v>393</v>
      </c>
      <c r="E3" s="5">
        <v>636</v>
      </c>
      <c r="F3" s="6">
        <f>D3*E3</f>
        <v>249948</v>
      </c>
      <c r="G3" s="7">
        <f>F3*0.22</f>
        <v>54988.56</v>
      </c>
      <c r="H3" s="7">
        <f>SUM(F3:G3)</f>
        <v>304936.56</v>
      </c>
      <c r="J3" s="24">
        <v>250393.70078740158</v>
      </c>
      <c r="K3" s="24">
        <f>J3-F3</f>
        <v>445.70078740158351</v>
      </c>
    </row>
    <row r="4" spans="1:11" x14ac:dyDescent="0.2">
      <c r="A4" s="8" t="s">
        <v>25</v>
      </c>
      <c r="B4" s="8" t="s">
        <v>8</v>
      </c>
      <c r="C4" s="2" t="s">
        <v>1</v>
      </c>
      <c r="D4" s="10">
        <v>393</v>
      </c>
      <c r="E4" s="3">
        <v>16.5</v>
      </c>
      <c r="F4" s="7">
        <f t="shared" ref="F4" si="0">D4*E4</f>
        <v>6484.5</v>
      </c>
      <c r="G4" s="7">
        <f t="shared" ref="G4" si="1">F4*0.22</f>
        <v>1426.59</v>
      </c>
      <c r="H4" s="7">
        <f t="shared" ref="H4" si="2">SUM(F4:G4)</f>
        <v>7911.09</v>
      </c>
      <c r="J4" s="24">
        <v>6496.0629921259842</v>
      </c>
      <c r="K4" s="24">
        <f t="shared" ref="K4:K29" si="3">J4-F4</f>
        <v>11.562992125984238</v>
      </c>
    </row>
    <row r="5" spans="1:11" x14ac:dyDescent="0.2">
      <c r="A5" s="17" t="s">
        <v>26</v>
      </c>
      <c r="B5" s="18"/>
      <c r="C5" s="18"/>
      <c r="D5" s="18"/>
      <c r="E5" s="19"/>
      <c r="F5" s="11">
        <f>SUM(F3:F4)</f>
        <v>256432.5</v>
      </c>
      <c r="G5" s="11">
        <f>SUM(G3:G4)</f>
        <v>56415.149999999994</v>
      </c>
      <c r="H5" s="11">
        <f>SUM(H3:H4)</f>
        <v>312847.65000000002</v>
      </c>
      <c r="J5" s="24">
        <v>256889.76377952757</v>
      </c>
      <c r="K5" s="24">
        <f t="shared" si="3"/>
        <v>457.26377952756593</v>
      </c>
    </row>
    <row r="6" spans="1:11" x14ac:dyDescent="0.2">
      <c r="A6" s="8" t="s">
        <v>27</v>
      </c>
      <c r="B6" s="14" t="s">
        <v>23</v>
      </c>
      <c r="C6" s="4" t="s">
        <v>24</v>
      </c>
      <c r="D6" s="9">
        <v>149</v>
      </c>
      <c r="E6" s="5">
        <v>636</v>
      </c>
      <c r="F6" s="6">
        <f>D6*E6</f>
        <v>94764</v>
      </c>
      <c r="G6" s="7">
        <f>F6*0.22</f>
        <v>20848.080000000002</v>
      </c>
      <c r="H6" s="7">
        <f>SUM(F6:G6)</f>
        <v>115612.08</v>
      </c>
      <c r="J6" s="24">
        <v>95149.606299212595</v>
      </c>
      <c r="K6" s="24">
        <f t="shared" si="3"/>
        <v>385.60629921259533</v>
      </c>
    </row>
    <row r="7" spans="1:11" x14ac:dyDescent="0.2">
      <c r="A7" s="8" t="s">
        <v>27</v>
      </c>
      <c r="B7" s="8" t="s">
        <v>8</v>
      </c>
      <c r="C7" s="2" t="s">
        <v>1</v>
      </c>
      <c r="D7" s="10">
        <v>149</v>
      </c>
      <c r="E7" s="3">
        <v>16.5</v>
      </c>
      <c r="F7" s="7">
        <f t="shared" ref="F7" si="4">D7*E7</f>
        <v>2458.5</v>
      </c>
      <c r="G7" s="7">
        <f t="shared" ref="G7" si="5">F7*0.22</f>
        <v>540.87</v>
      </c>
      <c r="H7" s="7">
        <f t="shared" ref="H7" si="6">SUM(F7:G7)</f>
        <v>2999.37</v>
      </c>
      <c r="J7" s="24">
        <v>2468.5039370078739</v>
      </c>
      <c r="K7" s="24">
        <f t="shared" si="3"/>
        <v>10.003937007873901</v>
      </c>
    </row>
    <row r="8" spans="1:11" x14ac:dyDescent="0.2">
      <c r="A8" s="17" t="s">
        <v>28</v>
      </c>
      <c r="B8" s="18"/>
      <c r="C8" s="18"/>
      <c r="D8" s="18"/>
      <c r="E8" s="19"/>
      <c r="F8" s="11">
        <f>SUM(F6:F7)</f>
        <v>97222.5</v>
      </c>
      <c r="G8" s="11">
        <f>SUM(G6:G7)</f>
        <v>21388.95</v>
      </c>
      <c r="H8" s="11">
        <f>SUM(H6:H7)</f>
        <v>118611.45</v>
      </c>
      <c r="J8" s="24">
        <v>97618.110236220469</v>
      </c>
      <c r="K8" s="24">
        <f t="shared" si="3"/>
        <v>395.61023622046923</v>
      </c>
    </row>
    <row r="9" spans="1:11" x14ac:dyDescent="0.2">
      <c r="A9" s="8" t="s">
        <v>29</v>
      </c>
      <c r="B9" s="14" t="s">
        <v>23</v>
      </c>
      <c r="C9" s="4" t="s">
        <v>24</v>
      </c>
      <c r="D9" s="9">
        <v>393</v>
      </c>
      <c r="E9" s="5">
        <v>636</v>
      </c>
      <c r="F9" s="6">
        <f>D9*E9</f>
        <v>249948</v>
      </c>
      <c r="G9" s="7">
        <f>F9*0.22</f>
        <v>54988.56</v>
      </c>
      <c r="H9" s="7">
        <f>SUM(F9:G9)</f>
        <v>304936.56</v>
      </c>
      <c r="J9" s="24">
        <v>250393.70078740158</v>
      </c>
      <c r="K9" s="24">
        <f t="shared" si="3"/>
        <v>445.70078740158351</v>
      </c>
    </row>
    <row r="10" spans="1:11" x14ac:dyDescent="0.2">
      <c r="A10" s="8" t="s">
        <v>29</v>
      </c>
      <c r="B10" s="8" t="s">
        <v>8</v>
      </c>
      <c r="C10" s="2" t="s">
        <v>1</v>
      </c>
      <c r="D10" s="10">
        <v>393</v>
      </c>
      <c r="E10" s="3">
        <v>16.5</v>
      </c>
      <c r="F10" s="7">
        <f t="shared" ref="F10" si="7">D10*E10</f>
        <v>6484.5</v>
      </c>
      <c r="G10" s="7">
        <f t="shared" ref="G10" si="8">F10*0.22</f>
        <v>1426.59</v>
      </c>
      <c r="H10" s="7">
        <f t="shared" ref="H10" si="9">SUM(F10:G10)</f>
        <v>7911.09</v>
      </c>
      <c r="J10" s="24">
        <v>6496.0629921259842</v>
      </c>
      <c r="K10" s="24">
        <f t="shared" si="3"/>
        <v>11.562992125984238</v>
      </c>
    </row>
    <row r="11" spans="1:11" x14ac:dyDescent="0.2">
      <c r="A11" s="17" t="s">
        <v>30</v>
      </c>
      <c r="B11" s="18"/>
      <c r="C11" s="18"/>
      <c r="D11" s="18"/>
      <c r="E11" s="19"/>
      <c r="F11" s="11">
        <f>SUM(F9:F10)</f>
        <v>256432.5</v>
      </c>
      <c r="G11" s="11">
        <f>SUM(G9:G10)</f>
        <v>56415.149999999994</v>
      </c>
      <c r="H11" s="11">
        <f>SUM(H9:H10)</f>
        <v>312847.65000000002</v>
      </c>
      <c r="J11" s="24">
        <v>256889.76377952757</v>
      </c>
      <c r="K11" s="24">
        <f t="shared" si="3"/>
        <v>457.26377952756593</v>
      </c>
    </row>
    <row r="12" spans="1:11" x14ac:dyDescent="0.2">
      <c r="A12" s="8" t="s">
        <v>10</v>
      </c>
      <c r="B12" s="14" t="s">
        <v>23</v>
      </c>
      <c r="C12" s="4" t="s">
        <v>24</v>
      </c>
      <c r="D12" s="9">
        <v>10</v>
      </c>
      <c r="E12" s="5">
        <v>636</v>
      </c>
      <c r="F12" s="6">
        <f>D12*E12</f>
        <v>6360</v>
      </c>
      <c r="G12" s="7">
        <f>F12*0.22</f>
        <v>1399.2</v>
      </c>
      <c r="H12" s="7">
        <f>SUM(F12:G12)</f>
        <v>7759.2</v>
      </c>
      <c r="J12" s="24">
        <v>6885.8267716535429</v>
      </c>
      <c r="K12" s="24">
        <f t="shared" si="3"/>
        <v>525.82677165354289</v>
      </c>
    </row>
    <row r="13" spans="1:11" x14ac:dyDescent="0.2">
      <c r="A13" s="8" t="s">
        <v>10</v>
      </c>
      <c r="B13" s="8" t="s">
        <v>8</v>
      </c>
      <c r="C13" s="2" t="s">
        <v>1</v>
      </c>
      <c r="D13" s="9">
        <v>10</v>
      </c>
      <c r="E13" s="3">
        <v>16.5</v>
      </c>
      <c r="F13" s="7">
        <f t="shared" ref="F13" si="10">D13*E13</f>
        <v>165</v>
      </c>
      <c r="G13" s="7">
        <f t="shared" ref="G13" si="11">F13*0.22</f>
        <v>36.299999999999997</v>
      </c>
      <c r="H13" s="7">
        <f t="shared" ref="H13" si="12">SUM(F13:G13)</f>
        <v>201.3</v>
      </c>
      <c r="J13" s="24">
        <v>178.64173228346456</v>
      </c>
      <c r="K13" s="24">
        <f t="shared" si="3"/>
        <v>13.641732283464563</v>
      </c>
    </row>
    <row r="14" spans="1:11" x14ac:dyDescent="0.2">
      <c r="A14" s="17" t="s">
        <v>16</v>
      </c>
      <c r="B14" s="18"/>
      <c r="C14" s="18"/>
      <c r="D14" s="18"/>
      <c r="E14" s="19"/>
      <c r="F14" s="11">
        <f>SUM(F12:F13)</f>
        <v>6525</v>
      </c>
      <c r="G14" s="11">
        <f>SUM(G12:G13)</f>
        <v>1435.5</v>
      </c>
      <c r="H14" s="11">
        <f>SUM(H12:H13)</f>
        <v>7960.5</v>
      </c>
      <c r="J14" s="24">
        <v>7064.4685039370079</v>
      </c>
      <c r="K14" s="24">
        <f t="shared" si="3"/>
        <v>539.46850393700788</v>
      </c>
    </row>
    <row r="15" spans="1:11" x14ac:dyDescent="0.2">
      <c r="A15" s="8" t="s">
        <v>11</v>
      </c>
      <c r="B15" s="14" t="s">
        <v>23</v>
      </c>
      <c r="C15" s="4" t="s">
        <v>24</v>
      </c>
      <c r="D15" s="9">
        <v>393</v>
      </c>
      <c r="E15" s="5">
        <v>636</v>
      </c>
      <c r="F15" s="6">
        <f>D15*E15</f>
        <v>249948</v>
      </c>
      <c r="G15" s="7">
        <f>F15*0.22</f>
        <v>54988.56</v>
      </c>
      <c r="H15" s="7">
        <f>SUM(F15:G15)</f>
        <v>304936.56</v>
      </c>
      <c r="J15" s="24">
        <v>250393.70078740158</v>
      </c>
      <c r="K15" s="24">
        <f t="shared" si="3"/>
        <v>445.70078740158351</v>
      </c>
    </row>
    <row r="16" spans="1:11" x14ac:dyDescent="0.2">
      <c r="A16" s="8" t="s">
        <v>11</v>
      </c>
      <c r="B16" s="8" t="s">
        <v>8</v>
      </c>
      <c r="C16" s="2" t="s">
        <v>1</v>
      </c>
      <c r="D16" s="9">
        <v>393</v>
      </c>
      <c r="E16" s="3">
        <v>16.5</v>
      </c>
      <c r="F16" s="7">
        <f t="shared" ref="F16" si="13">D16*E16</f>
        <v>6484.5</v>
      </c>
      <c r="G16" s="7">
        <f t="shared" ref="G16" si="14">F16*0.22</f>
        <v>1426.59</v>
      </c>
      <c r="H16" s="7">
        <f t="shared" ref="H16" si="15">SUM(F16:G16)</f>
        <v>7911.09</v>
      </c>
      <c r="J16" s="24">
        <v>6496.0629921259842</v>
      </c>
      <c r="K16" s="24">
        <f t="shared" si="3"/>
        <v>11.562992125984238</v>
      </c>
    </row>
    <row r="17" spans="1:11" x14ac:dyDescent="0.2">
      <c r="A17" s="17" t="s">
        <v>17</v>
      </c>
      <c r="B17" s="18"/>
      <c r="C17" s="18"/>
      <c r="D17" s="18"/>
      <c r="E17" s="19"/>
      <c r="F17" s="11">
        <f>SUM(F15:F16)</f>
        <v>256432.5</v>
      </c>
      <c r="G17" s="11">
        <f>SUM(G15:G16)</f>
        <v>56415.149999999994</v>
      </c>
      <c r="H17" s="11">
        <f>SUM(H15:H16)</f>
        <v>312847.65000000002</v>
      </c>
      <c r="J17" s="24">
        <v>256889.76377952757</v>
      </c>
      <c r="K17" s="24">
        <f t="shared" si="3"/>
        <v>457.26377952756593</v>
      </c>
    </row>
    <row r="18" spans="1:11" x14ac:dyDescent="0.2">
      <c r="A18" s="8" t="s">
        <v>13</v>
      </c>
      <c r="B18" s="14" t="s">
        <v>23</v>
      </c>
      <c r="C18" s="4" t="s">
        <v>24</v>
      </c>
      <c r="D18" s="9">
        <v>88</v>
      </c>
      <c r="E18" s="5">
        <v>636</v>
      </c>
      <c r="F18" s="6">
        <f>D18*E18</f>
        <v>55968</v>
      </c>
      <c r="G18" s="7">
        <f>F18*0.22</f>
        <v>12312.960000000001</v>
      </c>
      <c r="H18" s="7">
        <f>SUM(F18:G18)</f>
        <v>68280.960000000006</v>
      </c>
      <c r="J18" s="24">
        <v>56338.582677165352</v>
      </c>
      <c r="K18" s="24">
        <f t="shared" si="3"/>
        <v>370.58267716535192</v>
      </c>
    </row>
    <row r="19" spans="1:11" x14ac:dyDescent="0.2">
      <c r="A19" s="8" t="s">
        <v>13</v>
      </c>
      <c r="B19" s="8" t="s">
        <v>8</v>
      </c>
      <c r="C19" s="2" t="s">
        <v>1</v>
      </c>
      <c r="D19" s="9">
        <v>88</v>
      </c>
      <c r="E19" s="3">
        <v>16.5</v>
      </c>
      <c r="F19" s="7">
        <f t="shared" ref="F19" si="16">D19*E19</f>
        <v>1452</v>
      </c>
      <c r="G19" s="7">
        <f t="shared" ref="G19" si="17">F19*0.22</f>
        <v>319.44</v>
      </c>
      <c r="H19" s="7">
        <f t="shared" ref="H19" si="18">SUM(F19:G19)</f>
        <v>1771.44</v>
      </c>
      <c r="J19" s="24">
        <v>1461.6141732283465</v>
      </c>
      <c r="K19" s="24">
        <f t="shared" si="3"/>
        <v>9.6141732283465444</v>
      </c>
    </row>
    <row r="20" spans="1:11" x14ac:dyDescent="0.2">
      <c r="A20" s="17" t="s">
        <v>18</v>
      </c>
      <c r="B20" s="18"/>
      <c r="C20" s="18"/>
      <c r="D20" s="18"/>
      <c r="E20" s="19"/>
      <c r="F20" s="11">
        <f>SUM(F18:F19)</f>
        <v>57420</v>
      </c>
      <c r="G20" s="11">
        <f>SUM(G18:G19)</f>
        <v>12632.400000000001</v>
      </c>
      <c r="H20" s="11">
        <f>SUM(H18:H19)</f>
        <v>70052.400000000009</v>
      </c>
      <c r="J20" s="24">
        <v>57800.196850393702</v>
      </c>
      <c r="K20" s="24">
        <f t="shared" si="3"/>
        <v>380.19685039370233</v>
      </c>
    </row>
    <row r="21" spans="1:11" x14ac:dyDescent="0.2">
      <c r="A21" s="8" t="s">
        <v>12</v>
      </c>
      <c r="B21" s="14" t="s">
        <v>23</v>
      </c>
      <c r="C21" s="4" t="s">
        <v>24</v>
      </c>
      <c r="D21" s="9">
        <v>180</v>
      </c>
      <c r="E21" s="5">
        <v>636</v>
      </c>
      <c r="F21" s="6">
        <f>D21*E21</f>
        <v>114480</v>
      </c>
      <c r="G21" s="7">
        <f>F21*0.22</f>
        <v>25185.599999999999</v>
      </c>
      <c r="H21" s="7">
        <f>SUM(F21:G21)</f>
        <v>139665.60000000001</v>
      </c>
      <c r="J21" s="24">
        <v>114555.11811023622</v>
      </c>
      <c r="K21" s="24">
        <f t="shared" si="3"/>
        <v>75.118110236217035</v>
      </c>
    </row>
    <row r="22" spans="1:11" x14ac:dyDescent="0.2">
      <c r="A22" s="8" t="s">
        <v>12</v>
      </c>
      <c r="B22" s="8" t="s">
        <v>8</v>
      </c>
      <c r="C22" s="2" t="s">
        <v>1</v>
      </c>
      <c r="D22" s="9">
        <v>180</v>
      </c>
      <c r="E22" s="3">
        <v>16.5</v>
      </c>
      <c r="F22" s="7">
        <f t="shared" ref="F22" si="19">D22*E22</f>
        <v>2970</v>
      </c>
      <c r="G22" s="7">
        <f t="shared" ref="G22" si="20">F22*0.22</f>
        <v>653.4</v>
      </c>
      <c r="H22" s="7">
        <f t="shared" ref="H22" si="21">SUM(F22:G22)</f>
        <v>3623.4</v>
      </c>
      <c r="J22" s="24">
        <v>2971.9488188976379</v>
      </c>
      <c r="K22" s="24">
        <f t="shared" si="3"/>
        <v>1.9488188976379206</v>
      </c>
    </row>
    <row r="23" spans="1:11" x14ac:dyDescent="0.2">
      <c r="A23" s="17" t="s">
        <v>19</v>
      </c>
      <c r="B23" s="18"/>
      <c r="C23" s="18"/>
      <c r="D23" s="18"/>
      <c r="E23" s="19"/>
      <c r="F23" s="11">
        <f>SUM(F21:F22)</f>
        <v>117450</v>
      </c>
      <c r="G23" s="11">
        <f>SUM(G21:G22)</f>
        <v>25839</v>
      </c>
      <c r="H23" s="11">
        <f>SUM(H21:H22)</f>
        <v>143289</v>
      </c>
      <c r="J23" s="24">
        <v>117527.06692913386</v>
      </c>
      <c r="K23" s="24">
        <f t="shared" si="3"/>
        <v>77.06692913385632</v>
      </c>
    </row>
    <row r="24" spans="1:11" x14ac:dyDescent="0.2">
      <c r="A24" s="8" t="s">
        <v>14</v>
      </c>
      <c r="B24" s="14" t="s">
        <v>23</v>
      </c>
      <c r="C24" s="4" t="s">
        <v>24</v>
      </c>
      <c r="D24" s="9">
        <v>16</v>
      </c>
      <c r="E24" s="5">
        <v>636</v>
      </c>
      <c r="F24" s="6">
        <f>D24*E24</f>
        <v>10176</v>
      </c>
      <c r="G24" s="7">
        <f>F24*0.22</f>
        <v>2238.7199999999998</v>
      </c>
      <c r="H24" s="7">
        <f>SUM(F24:G24)</f>
        <v>12414.72</v>
      </c>
      <c r="J24" s="24">
        <v>10641.732283464567</v>
      </c>
      <c r="K24" s="24">
        <f t="shared" si="3"/>
        <v>465.73228346456744</v>
      </c>
    </row>
    <row r="25" spans="1:11" x14ac:dyDescent="0.2">
      <c r="A25" s="8" t="s">
        <v>14</v>
      </c>
      <c r="B25" s="8" t="s">
        <v>8</v>
      </c>
      <c r="C25" s="2" t="s">
        <v>1</v>
      </c>
      <c r="D25" s="9">
        <v>16</v>
      </c>
      <c r="E25" s="3">
        <v>16.5</v>
      </c>
      <c r="F25" s="7">
        <f t="shared" ref="F25" si="22">D25*E25</f>
        <v>264</v>
      </c>
      <c r="G25" s="7">
        <f t="shared" ref="G25" si="23">F25*0.22</f>
        <v>58.08</v>
      </c>
      <c r="H25" s="7">
        <f t="shared" ref="H25" si="24">SUM(F25:G25)</f>
        <v>322.08</v>
      </c>
      <c r="J25" s="24">
        <v>276.08267716535431</v>
      </c>
      <c r="K25" s="24">
        <f t="shared" si="3"/>
        <v>12.082677165354312</v>
      </c>
    </row>
    <row r="26" spans="1:11" x14ac:dyDescent="0.2">
      <c r="A26" s="17" t="s">
        <v>20</v>
      </c>
      <c r="B26" s="18"/>
      <c r="C26" s="18"/>
      <c r="D26" s="18"/>
      <c r="E26" s="19"/>
      <c r="F26" s="11">
        <f>SUM(F24:F25)</f>
        <v>10440</v>
      </c>
      <c r="G26" s="11">
        <f>SUM(G24:G25)</f>
        <v>2296.7999999999997</v>
      </c>
      <c r="H26" s="11">
        <f>SUM(H24:H25)</f>
        <v>12736.8</v>
      </c>
      <c r="J26" s="24">
        <v>10917.814960629921</v>
      </c>
      <c r="K26" s="24">
        <f t="shared" si="3"/>
        <v>477.81496062992119</v>
      </c>
    </row>
    <row r="27" spans="1:11" x14ac:dyDescent="0.2">
      <c r="A27" s="8" t="s">
        <v>15</v>
      </c>
      <c r="B27" s="14" t="s">
        <v>23</v>
      </c>
      <c r="C27" s="4" t="s">
        <v>24</v>
      </c>
      <c r="D27" s="9">
        <v>143</v>
      </c>
      <c r="E27" s="5">
        <v>636</v>
      </c>
      <c r="F27" s="6">
        <f>D27*E27</f>
        <v>90948</v>
      </c>
      <c r="G27" s="7">
        <f>F27*0.22</f>
        <v>20008.560000000001</v>
      </c>
      <c r="H27" s="7">
        <f>SUM(F27:G27)</f>
        <v>110956.56</v>
      </c>
      <c r="J27" s="24">
        <v>91393.700787401569</v>
      </c>
      <c r="K27" s="24">
        <f t="shared" si="3"/>
        <v>445.70078740156896</v>
      </c>
    </row>
    <row r="28" spans="1:11" x14ac:dyDescent="0.2">
      <c r="A28" s="8" t="s">
        <v>15</v>
      </c>
      <c r="B28" s="8" t="s">
        <v>8</v>
      </c>
      <c r="C28" s="2" t="s">
        <v>1</v>
      </c>
      <c r="D28" s="9">
        <v>143</v>
      </c>
      <c r="E28" s="3">
        <v>16.5</v>
      </c>
      <c r="F28" s="7">
        <f t="shared" ref="F28" si="25">D28*E28</f>
        <v>2359.5</v>
      </c>
      <c r="G28" s="7">
        <f t="shared" ref="G28" si="26">F28*0.22</f>
        <v>519.09</v>
      </c>
      <c r="H28" s="7">
        <f t="shared" ref="H28" si="27">SUM(F28:G28)</f>
        <v>2878.59</v>
      </c>
      <c r="J28" s="24">
        <v>2371.0629921259842</v>
      </c>
      <c r="K28" s="24">
        <f t="shared" si="3"/>
        <v>11.562992125984238</v>
      </c>
    </row>
    <row r="29" spans="1:11" x14ac:dyDescent="0.2">
      <c r="A29" s="20" t="s">
        <v>21</v>
      </c>
      <c r="B29" s="20"/>
      <c r="C29" s="20"/>
      <c r="D29" s="20"/>
      <c r="E29" s="20"/>
      <c r="F29" s="12">
        <f>SUM(F27:F28)</f>
        <v>93307.5</v>
      </c>
      <c r="G29" s="12">
        <f>SUM(G27:G28)</f>
        <v>20527.650000000001</v>
      </c>
      <c r="H29" s="12">
        <f>SUM(H27:H28)</f>
        <v>113835.15</v>
      </c>
      <c r="J29" s="24">
        <v>93764.763779527551</v>
      </c>
      <c r="K29" s="24">
        <f t="shared" si="3"/>
        <v>457.26377952755138</v>
      </c>
    </row>
    <row r="30" spans="1:11" x14ac:dyDescent="0.2">
      <c r="A30" s="21"/>
      <c r="B30" s="21"/>
      <c r="C30" s="21"/>
      <c r="D30" s="21"/>
      <c r="E30" s="21"/>
      <c r="F30" s="21"/>
      <c r="G30" s="21"/>
      <c r="H30" s="21"/>
      <c r="K30" s="24">
        <f>SUM(K3:K29)</f>
        <v>7398.425196850415</v>
      </c>
    </row>
    <row r="31" spans="1:11" x14ac:dyDescent="0.2">
      <c r="A31" s="8"/>
      <c r="B31" s="14" t="s">
        <v>23</v>
      </c>
      <c r="C31" s="4" t="s">
        <v>24</v>
      </c>
      <c r="D31" s="10">
        <f>D3+D6+D9+D12+D15+D18+D21+D24+D27</f>
        <v>1765</v>
      </c>
      <c r="E31" s="5">
        <v>636</v>
      </c>
      <c r="F31" s="7">
        <f>D31*E31</f>
        <v>1122540</v>
      </c>
      <c r="G31" s="7">
        <f>F31*0.22</f>
        <v>246958.8</v>
      </c>
      <c r="H31" s="7">
        <f>SUM(F31:G31)</f>
        <v>1369498.8</v>
      </c>
    </row>
    <row r="32" spans="1:11" x14ac:dyDescent="0.2">
      <c r="A32" s="8"/>
      <c r="B32" s="8" t="s">
        <v>8</v>
      </c>
      <c r="C32" s="2" t="s">
        <v>1</v>
      </c>
      <c r="D32" s="10">
        <f>D4+D7+D10+D13+D16+D19+D22+D25+D28</f>
        <v>1765</v>
      </c>
      <c r="E32" s="3">
        <v>16.5</v>
      </c>
      <c r="F32" s="7">
        <f t="shared" ref="F32" si="28">D32*E32</f>
        <v>29122.5</v>
      </c>
      <c r="G32" s="7">
        <f t="shared" ref="G32" si="29">F32*0.22</f>
        <v>6406.95</v>
      </c>
      <c r="H32" s="7">
        <f t="shared" ref="H32" si="30">SUM(F32:G32)</f>
        <v>35529.449999999997</v>
      </c>
    </row>
    <row r="33" spans="1:8" x14ac:dyDescent="0.2">
      <c r="A33" s="16" t="s">
        <v>22</v>
      </c>
      <c r="B33" s="16"/>
      <c r="C33" s="16"/>
      <c r="D33" s="16"/>
      <c r="E33" s="16"/>
      <c r="F33" s="13">
        <f>SUM(F31:F32)</f>
        <v>1151662.5</v>
      </c>
      <c r="G33" s="13">
        <f>SUM(G31:G32)</f>
        <v>253365.75</v>
      </c>
      <c r="H33" s="13">
        <f>SUM(H31:H32)</f>
        <v>1405028.25</v>
      </c>
    </row>
  </sheetData>
  <mergeCells count="12">
    <mergeCell ref="A20:E20"/>
    <mergeCell ref="A23:E23"/>
    <mergeCell ref="A26:E26"/>
    <mergeCell ref="A29:E29"/>
    <mergeCell ref="A30:H30"/>
    <mergeCell ref="A33:E33"/>
    <mergeCell ref="A1:H1"/>
    <mergeCell ref="A5:E5"/>
    <mergeCell ref="A8:E8"/>
    <mergeCell ref="A11:E11"/>
    <mergeCell ref="A14:E14"/>
    <mergeCell ref="A17:E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Fabbisogno_PC_DEA</vt:lpstr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Galisai</dc:creator>
  <cp:lastModifiedBy>Michela Pinna</cp:lastModifiedBy>
  <dcterms:created xsi:type="dcterms:W3CDTF">2024-04-19T10:51:18Z</dcterms:created>
  <dcterms:modified xsi:type="dcterms:W3CDTF">2024-12-18T10:21:11Z</dcterms:modified>
</cp:coreProperties>
</file>