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06503\Desktop\Uccio 2025\Pubblicazioni varie\Gov. Tecn. Sanitarie\"/>
    </mc:Choice>
  </mc:AlternateContent>
  <bookViews>
    <workbookView xWindow="0" yWindow="0" windowWidth="28800" windowHeight="1161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6" i="1" l="1"/>
  <c r="E115" i="1"/>
  <c r="E114" i="1"/>
  <c r="E113" i="1"/>
  <c r="E112" i="1"/>
  <c r="E24" i="1"/>
  <c r="E23" i="1"/>
  <c r="E22" i="1"/>
  <c r="E21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83" i="1"/>
  <c r="C48" i="1"/>
  <c r="C81" i="1"/>
  <c r="C83" i="1" l="1"/>
  <c r="C36" i="1"/>
  <c r="C84" i="1"/>
  <c r="C37" i="1"/>
  <c r="C90" i="1"/>
  <c r="C38" i="1"/>
  <c r="C87" i="1"/>
  <c r="E108" i="1" l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28" i="1"/>
</calcChain>
</file>

<file path=xl/sharedStrings.xml><?xml version="1.0" encoding="utf-8"?>
<sst xmlns="http://schemas.openxmlformats.org/spreadsheetml/2006/main" count="334" uniqueCount="211">
  <si>
    <t>CUP</t>
  </si>
  <si>
    <t>DESCRIZIONE</t>
  </si>
  <si>
    <t>IMPORTO STANZIATO</t>
  </si>
  <si>
    <t>TOTALE SPESO</t>
  </si>
  <si>
    <t>RESIDUO INTERVENTO</t>
  </si>
  <si>
    <t>B72C19000200002</t>
  </si>
  <si>
    <t>B72C19000210002</t>
  </si>
  <si>
    <t>Apparecchiature per pediatria e neonatologia</t>
  </si>
  <si>
    <t>B72C19000220002</t>
  </si>
  <si>
    <t>Apparecchiature radiologiche portatili e fisse</t>
  </si>
  <si>
    <t>B72C19000230002</t>
  </si>
  <si>
    <t>Attrezzature per attività ambulatoriale specialistica (ginecologia, medicina, odontoiatria, otorinolaringoiatria, medicina sportiva, cardiologia, riabilitazione, ecc.)</t>
  </si>
  <si>
    <t>B72C19000240002</t>
  </si>
  <si>
    <t>B72C19000250002</t>
  </si>
  <si>
    <t>B72C19000260002</t>
  </si>
  <si>
    <t>Centrali di monitoraggio e telemetria ECG</t>
  </si>
  <si>
    <t>B72C19000270002</t>
  </si>
  <si>
    <t>Ecotomografi varie tipologie</t>
  </si>
  <si>
    <t>B72C19000280002</t>
  </si>
  <si>
    <t>Letti varie tipologie e tavoli operatori varie discipline</t>
  </si>
  <si>
    <t>B72C19000290002</t>
  </si>
  <si>
    <t>Monitor multiparametrici, defibrillatori e elettrocardiografi</t>
  </si>
  <si>
    <t>B72C19000300002</t>
  </si>
  <si>
    <t>Sistemi di sterilizzazione e disinfezione termica e chimica, strumentario e tecnologie varie per il blocco operatorio e ad uso territoriale</t>
  </si>
  <si>
    <t>B72C19000310002</t>
  </si>
  <si>
    <t>Tomografi</t>
  </si>
  <si>
    <t>B72C19000320002</t>
  </si>
  <si>
    <t>Ventilatori ed apparecchi per anestesia</t>
  </si>
  <si>
    <t>B79J21036730002</t>
  </si>
  <si>
    <t>Procedura operativa per l’organizzazione del trasporto materno assistito (STAM) e del trasporto in emergenza del neonato (STEN) regione Sardegna</t>
  </si>
  <si>
    <t>B24E22000360006</t>
  </si>
  <si>
    <t>B14E22000750006</t>
  </si>
  <si>
    <t>B24E22000340006</t>
  </si>
  <si>
    <t>B14E22000760006</t>
  </si>
  <si>
    <t>B14E22000770006</t>
  </si>
  <si>
    <t>B14E22000790006</t>
  </si>
  <si>
    <t>B14E22000860006</t>
  </si>
  <si>
    <t>B14E22000870006</t>
  </si>
  <si>
    <t>B14E22000880006</t>
  </si>
  <si>
    <t>B24E22000310006</t>
  </si>
  <si>
    <t>B24E22000330006</t>
  </si>
  <si>
    <t>B24E22000350006</t>
  </si>
  <si>
    <t>B34E22000510006</t>
  </si>
  <si>
    <t>B34E22000520006</t>
  </si>
  <si>
    <t>B34E22000660006</t>
  </si>
  <si>
    <t>B34E22000670006</t>
  </si>
  <si>
    <t>B44E22000300004</t>
  </si>
  <si>
    <t>B44E22000310006</t>
  </si>
  <si>
    <t>B54E22000210006</t>
  </si>
  <si>
    <t>B54E22000220006</t>
  </si>
  <si>
    <t>B64E22000820006</t>
  </si>
  <si>
    <t>B64E22000830006</t>
  </si>
  <si>
    <t>B64E22000860006</t>
  </si>
  <si>
    <t>B94E22000270006</t>
  </si>
  <si>
    <t>ECOGRAFO GINECOLOGICO GP OLBIA</t>
  </si>
  <si>
    <t>ECOTOMOGRAFO MULTIDISCIPLINARE CIVILE ALGHERO PS</t>
  </si>
  <si>
    <t>ECOTOMOGRAFO MULTIDISCIPLINARE BINAGHI</t>
  </si>
  <si>
    <t>ECOTOMOGRAFO MULTIDISCIPLINARE NS SG MERCEDE LANUSEI RADIOLOGIA</t>
  </si>
  <si>
    <t>ECOTOMOGRAFO MULTIDISCIPLINARE SAN MARTINO ORISTANO</t>
  </si>
  <si>
    <t>ECOTOMOGARFO GINECOLOGICO NS SG BONARIA SAN GAVINO</t>
  </si>
  <si>
    <t>ECOTOMOGRAFO MULTIDISCIPLINARE CIVILE ALGHERO</t>
  </si>
  <si>
    <t>ECOTOMOGRAFO MULTIDISCIPLINARE NS SG MERCEDE LANUSEI</t>
  </si>
  <si>
    <t>ECOTOMOGRAFO MULTIDISCIPLINARE GP GHILARZA</t>
  </si>
  <si>
    <t>ECOTOMOGRAFO MULTIDISCIPLINARE MARINO CAGLIARI</t>
  </si>
  <si>
    <t>ECOTOMOGRAFO MULTIDISCIPLINARE SS TRINITA CAGLIARI</t>
  </si>
  <si>
    <t>ECOTOMOGRAFO MULTIDISCIPLINARE NS SG BONARIA SAN GAVINO</t>
  </si>
  <si>
    <t>ECOTOMOGRAFO MULTIDISCIPLINARE CTO IGLESIAS</t>
  </si>
  <si>
    <t>ECOTOMOGRAFO MULTIDISCIPLINARE SIRAI CARBONIA</t>
  </si>
  <si>
    <t>ECOTOMOGRAFO MULTIDISCIPLINARE SAN GIUSEPPE ISILI</t>
  </si>
  <si>
    <t>ECOTOMOGRAFO MULTIDISCIPLINARE SEGNI OZIERI</t>
  </si>
  <si>
    <t>ECOTOMOGRAFO MULTIDISCIPLINARE TEMPIO PAUSANIA</t>
  </si>
  <si>
    <t>ECOTOMOGRAFO MULTIDISCIPLINARE SAN FRANCESCO NUORO</t>
  </si>
  <si>
    <t>ECOTOMOGRAFO MULTIDISCIPLINARE BOSA</t>
  </si>
  <si>
    <t>ECOTOMOGRAFO MULTIDISCIPLINARE OLBIA</t>
  </si>
  <si>
    <t>B14E22000590006</t>
  </si>
  <si>
    <t>B14E22000580006</t>
  </si>
  <si>
    <t>B14E22000600006</t>
  </si>
  <si>
    <t>B24E22000180006</t>
  </si>
  <si>
    <t>B24E22000190006</t>
  </si>
  <si>
    <t>B24E22000200006</t>
  </si>
  <si>
    <t>B44E22000250006</t>
  </si>
  <si>
    <t>B54E22000140006</t>
  </si>
  <si>
    <t>B54E22000150006</t>
  </si>
  <si>
    <t>B64E22000740006</t>
  </si>
  <si>
    <t>B94E22000210006</t>
  </si>
  <si>
    <t>TAC PO SAN MARTINO ORISTANO</t>
  </si>
  <si>
    <t>TAC CIVILE ALGHERO</t>
  </si>
  <si>
    <t>TAC SAN MARCELLINO MURAVERA</t>
  </si>
  <si>
    <t>TAC DELOGU GHILARZA</t>
  </si>
  <si>
    <t>TAC BINAGHI CAGLIARI</t>
  </si>
  <si>
    <t>TAC MARINO CAGLIARI</t>
  </si>
  <si>
    <t>TAC SAN GIUSEPPE ISILI</t>
  </si>
  <si>
    <t>TAG SEGNI OZIERI</t>
  </si>
  <si>
    <t>TAC SAN CAMILLO SORGONO</t>
  </si>
  <si>
    <t>TAC SAN FRANCESCO NUORO</t>
  </si>
  <si>
    <t>TAC GP II OLBIA</t>
  </si>
  <si>
    <t>B14E22000610006</t>
  </si>
  <si>
    <t>B54E22000160006</t>
  </si>
  <si>
    <t>B94E22000220006</t>
  </si>
  <si>
    <t>B94E22000350006</t>
  </si>
  <si>
    <t>B64E22000750006</t>
  </si>
  <si>
    <t>B14E22000620006</t>
  </si>
  <si>
    <t>B14E22000630006</t>
  </si>
  <si>
    <t>B34E22000370006</t>
  </si>
  <si>
    <t>B34E22000380006</t>
  </si>
  <si>
    <t>B44E22000260006</t>
  </si>
  <si>
    <t>B24E22000210006</t>
  </si>
  <si>
    <t>B24E22000220006</t>
  </si>
  <si>
    <t>B24E22000230006</t>
  </si>
  <si>
    <t>B24E22000430006</t>
  </si>
  <si>
    <t>RMN P.O. Civile</t>
  </si>
  <si>
    <t>RMN P.O. A. Segni</t>
  </si>
  <si>
    <t>RMN P.O. Giovanni Paolo II</t>
  </si>
  <si>
    <t>RMN P.O. San Francesco</t>
  </si>
  <si>
    <t>RMN P.O. NS della Mercede</t>
  </si>
  <si>
    <t>RMN P.O. San Martino</t>
  </si>
  <si>
    <t>RMN P.O. NS di Bonaria</t>
  </si>
  <si>
    <t>RMN P.O. CTO</t>
  </si>
  <si>
    <t>RMN P.O. Sirai</t>
  </si>
  <si>
    <t>RMN P.O. Binaghi</t>
  </si>
  <si>
    <t>RMN P.O. Marino</t>
  </si>
  <si>
    <t>RMN P.O. SS Trinità</t>
  </si>
  <si>
    <t>RMN P.O. Microcitemico</t>
  </si>
  <si>
    <t>B64E22000760006</t>
  </si>
  <si>
    <t>ACCELLERATORE LINEARE ASL 3</t>
  </si>
  <si>
    <t>B14E22000670006</t>
  </si>
  <si>
    <t>B24E22000250006</t>
  </si>
  <si>
    <t>ANGIOGRAFO ASL 4</t>
  </si>
  <si>
    <t>ANGIOGRAFO SS TRINITÀ</t>
  </si>
  <si>
    <t>B14E22000720006</t>
  </si>
  <si>
    <t>B14E22000730006</t>
  </si>
  <si>
    <t>B64E22000810006</t>
  </si>
  <si>
    <t>B34E22000490006</t>
  </si>
  <si>
    <t>B14E22000740006</t>
  </si>
  <si>
    <t>B24E22000290006</t>
  </si>
  <si>
    <t>B24E22000300006</t>
  </si>
  <si>
    <t>B74E22000310006</t>
  </si>
  <si>
    <t>B84E22000410006</t>
  </si>
  <si>
    <t>DENSITOMETRO P.O. NS della Mercede</t>
  </si>
  <si>
    <t>DENSITOMETRO Poliambulatorio Oristano</t>
  </si>
  <si>
    <t>DENSITOMETRO P.O. Mastino</t>
  </si>
  <si>
    <t>DENSITOMETRO P.O. CTO</t>
  </si>
  <si>
    <t>DENSITOMETRO P.O. San Marcellino</t>
  </si>
  <si>
    <t>DENSITOMETRO P.O. Marino</t>
  </si>
  <si>
    <t>DENSITOMETRO P.O. Binaghi</t>
  </si>
  <si>
    <t>DENSITOMETRO Poliambulatorio di Mandas</t>
  </si>
  <si>
    <t>DENSITOMETRO Poliambulatorio di Quartu</t>
  </si>
  <si>
    <t>B44E22000270006</t>
  </si>
  <si>
    <t>Mammografo Sirai</t>
  </si>
  <si>
    <t>B54E22000180006</t>
  </si>
  <si>
    <t>B84E22000400006</t>
  </si>
  <si>
    <t>B14E22000690006</t>
  </si>
  <si>
    <t>B24E22000280006</t>
  </si>
  <si>
    <t>B34E22000440006</t>
  </si>
  <si>
    <t>B34E22000450006</t>
  </si>
  <si>
    <t>B74E22000300006</t>
  </si>
  <si>
    <t>ORTOPANTOMOGRAFO P.O. A. Segni</t>
  </si>
  <si>
    <t>ORTOPANTOMOGRAFO Poliambulatorio di Macomer</t>
  </si>
  <si>
    <t>ORTOPANTOMOGRAFO P.O. San Martino</t>
  </si>
  <si>
    <t>ORTOPANTOMOGRAFO P.O. Delogu</t>
  </si>
  <si>
    <t>ORTOPANTOMOGRAFO P.O. NS di Bonaria</t>
  </si>
  <si>
    <t>ORTOPANTOMOGRAFO P.O. Sirai</t>
  </si>
  <si>
    <t>ORTOPANTOMOGRAFO Poliambulatorio Senorbì</t>
  </si>
  <si>
    <t>B84E22000390006</t>
  </si>
  <si>
    <t>B14E22000640006</t>
  </si>
  <si>
    <t>B14E22000650006</t>
  </si>
  <si>
    <t>B34E22000400006</t>
  </si>
  <si>
    <t>B44E22000290006</t>
  </si>
  <si>
    <t>B14E22000660006</t>
  </si>
  <si>
    <t>B24E22000240006</t>
  </si>
  <si>
    <t>SISTEMA POLIFUNZIONALE P.O. Civile</t>
  </si>
  <si>
    <t>SISTEMA POLIFUNZIONALE P.O. NS della Mercede</t>
  </si>
  <si>
    <t>SISTEMA POLIFUNZIONALE P.O. San Martino</t>
  </si>
  <si>
    <t>SISTEMA POLIFUNZIONALE P.O. NS di Bonaria</t>
  </si>
  <si>
    <t>SISTEMA POLIFUNZIONALE P.O. Sirai</t>
  </si>
  <si>
    <t>SISTEMA POLIFUNZIONALE P.O. San Marcellino</t>
  </si>
  <si>
    <t>SISTEMA POLIFUNZIONALE P.O. SS Trinità</t>
  </si>
  <si>
    <t>B64E22000770006</t>
  </si>
  <si>
    <t>B34E22000390006</t>
  </si>
  <si>
    <t>B44E22000280006</t>
  </si>
  <si>
    <t>TAVOLO TELECOMANDATO P.O. San Francesco</t>
  </si>
  <si>
    <t>TAVOLO TELECOMANDATO Poliambulatorio Sanluri</t>
  </si>
  <si>
    <t>TAVOLO TELECOMANDATO P.O. Sirai</t>
  </si>
  <si>
    <t>B14E22000710006</t>
  </si>
  <si>
    <t>B64E22000800006</t>
  </si>
  <si>
    <t>DENSITOMETRO P.O. San Francesco</t>
  </si>
  <si>
    <t>SISTEMI PER CHIRURGIA ENDOSCOPICA (COLONNE)</t>
  </si>
  <si>
    <t>D94E24000090006</t>
  </si>
  <si>
    <t>D74E24000080006</t>
  </si>
  <si>
    <t>APPARECCHIATURE PER IL TERRITORIO DELLE ASL DELLA REGIONE SARDEGNA</t>
  </si>
  <si>
    <t>D74E24000090006</t>
  </si>
  <si>
    <t>APPARECCHIATURE PER I PRESIDI OSPEDALIERI DELLE ASL DELLA REGIONE SARDEGNA</t>
  </si>
  <si>
    <t>D74E24000100006</t>
  </si>
  <si>
    <t>APPARECCHIATURE RADIOLOGICHE PER I PRESIDI OSPEDALIERI DELLE ASL DELLA REGIONE SARDEGNA</t>
  </si>
  <si>
    <t>NOTE</t>
  </si>
  <si>
    <t>Progetto in corso</t>
  </si>
  <si>
    <t>Progetto da avviare</t>
  </si>
  <si>
    <t>Progetto concluso</t>
  </si>
  <si>
    <t xml:space="preserve">Progetto concluso </t>
  </si>
  <si>
    <t>Apparecchiature varie per emodinamica e cardiologia, radiologia ed ecografia</t>
  </si>
  <si>
    <t>Attrezzature per oculistica ambulatoriale e di sala e Odontoiatria ed elettrofisiologia</t>
  </si>
  <si>
    <t>Attrezzature per reparti ospedalieri specialistici (anatomia patologica, anestesia, chirurgia, ortopedia, otorinolaringoiatria, urologia, genetica medica ecc.) e per strutture territoriali</t>
  </si>
  <si>
    <t>B79J21036880002</t>
  </si>
  <si>
    <t>Art. 6, c. 4 della L.R. 17/2021, “Acquisto presidi medici e tecnologici per la prevenzione dell'alopecia indotta dalla somministrazione dei trattamenti chemioterapici”</t>
  </si>
  <si>
    <t>L.R. n. 17/2021 art. 6 co. 6 – Centro sclerosi multipla dell'ospedale R. Binaghi</t>
  </si>
  <si>
    <t>B74E23000900002</t>
  </si>
  <si>
    <t>Art. 7bis, c. 26 della L.R. 17/2023, “Acquisto di caschi refrigeranti per pazienti in trattamento antitumorale”</t>
  </si>
  <si>
    <t>D74E24000220002</t>
  </si>
  <si>
    <t>D74E24000260006</t>
  </si>
  <si>
    <t>Attrezzature consultori e CSM PN Equità Salute</t>
  </si>
  <si>
    <t>S.C. Governo delle Tecnolgie Sanitarie 
Stato di avanzamento dell'elenco annuale dei progetti di investimento pubblico finanziati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</si>
</sst>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1" xfId="0" applyBorder="1"/>
    <xf numFmtId="0" fontId="2" fillId="0" borderId="1" xfId="0" applyFont="1" applyBorder="1"/>
    <xf numFmtId="44" fontId="0" fillId="0" borderId="1" xfId="1" applyFont="1" applyBorder="1"/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4" fontId="0" fillId="0" borderId="1" xfId="0" applyNumberFormat="1" applyBorder="1"/>
    <xf numFmtId="0" fontId="4" fillId="0" borderId="2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/>
    </xf>
    <xf numFmtId="44" fontId="0" fillId="0" borderId="1" xfId="1" applyFont="1" applyBorder="1" applyAlignment="1">
      <alignment vertical="center"/>
    </xf>
    <xf numFmtId="0" fontId="0" fillId="0" borderId="1" xfId="0" applyBorder="1" applyAlignment="1">
      <alignment vertical="center" wrapText="1"/>
    </xf>
    <xf numFmtId="44" fontId="0" fillId="0" borderId="1" xfId="1" applyFont="1" applyFill="1" applyBorder="1" applyAlignment="1">
      <alignment vertical="center"/>
    </xf>
    <xf numFmtId="0" fontId="0" fillId="0" borderId="1" xfId="0" applyBorder="1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64" fontId="0" fillId="0" borderId="0" xfId="0" applyNumberFormat="1" applyAlignment="1">
      <alignment vertical="center"/>
    </xf>
    <xf numFmtId="44" fontId="0" fillId="0" borderId="0" xfId="1" applyFont="1" applyFill="1" applyBorder="1" applyAlignment="1">
      <alignment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3" borderId="1" xfId="0" applyFill="1" applyBorder="1" applyAlignment="1">
      <alignment vertical="center" wrapText="1"/>
    </xf>
    <xf numFmtId="0" fontId="0" fillId="0" borderId="5" xfId="0" applyBorder="1"/>
    <xf numFmtId="0" fontId="0" fillId="3" borderId="2" xfId="0" applyFill="1" applyBorder="1" applyAlignment="1">
      <alignment vertical="center" wrapText="1"/>
    </xf>
    <xf numFmtId="0" fontId="0" fillId="0" borderId="6" xfId="0" applyBorder="1"/>
    <xf numFmtId="0" fontId="0" fillId="3" borderId="3" xfId="0" applyFill="1" applyBorder="1" applyAlignment="1">
      <alignment vertical="center" wrapText="1"/>
    </xf>
    <xf numFmtId="44" fontId="3" fillId="0" borderId="0" xfId="1" applyFont="1" applyFill="1" applyBorder="1" applyAlignment="1">
      <alignment vertical="center"/>
    </xf>
    <xf numFmtId="8" fontId="0" fillId="0" borderId="1" xfId="0" applyNumberFormat="1" applyBorder="1"/>
    <xf numFmtId="8" fontId="0" fillId="0" borderId="1" xfId="1" applyNumberFormat="1" applyFont="1" applyBorder="1"/>
    <xf numFmtId="44" fontId="5" fillId="0" borderId="1" xfId="1" applyFont="1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2" fillId="2" borderId="0" xfId="0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2" borderId="7" xfId="0" applyFont="1" applyFill="1" applyBorder="1" applyAlignment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6"/>
  <sheetViews>
    <sheetView tabSelected="1" workbookViewId="0">
      <selection activeCell="H10" sqref="H10"/>
    </sheetView>
  </sheetViews>
  <sheetFormatPr defaultRowHeight="15" x14ac:dyDescent="0.25"/>
  <cols>
    <col min="1" max="1" width="20.5703125" bestFit="1" customWidth="1"/>
    <col min="2" max="2" width="76.140625" customWidth="1"/>
    <col min="3" max="3" width="43.7109375" customWidth="1"/>
    <col min="4" max="4" width="20" bestFit="1" customWidth="1"/>
    <col min="5" max="5" width="28.140625" bestFit="1" customWidth="1"/>
    <col min="6" max="6" width="18.42578125" bestFit="1" customWidth="1"/>
  </cols>
  <sheetData>
    <row r="1" spans="1:6" x14ac:dyDescent="0.25">
      <c r="A1" s="32" t="s">
        <v>210</v>
      </c>
      <c r="B1" s="33"/>
      <c r="C1" s="33"/>
      <c r="D1" s="33"/>
      <c r="E1" s="33"/>
      <c r="F1" s="33"/>
    </row>
    <row r="2" spans="1:6" x14ac:dyDescent="0.25">
      <c r="A2" s="33"/>
      <c r="B2" s="33"/>
      <c r="C2" s="33"/>
      <c r="D2" s="33"/>
      <c r="E2" s="33"/>
      <c r="F2" s="33"/>
    </row>
    <row r="3" spans="1:6" x14ac:dyDescent="0.25">
      <c r="A3" s="34"/>
      <c r="B3" s="34"/>
      <c r="C3" s="34"/>
      <c r="D3" s="34"/>
      <c r="E3" s="34"/>
      <c r="F3" s="34"/>
    </row>
    <row r="4" spans="1:6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194</v>
      </c>
    </row>
    <row r="5" spans="1:6" ht="14.45" customHeight="1" x14ac:dyDescent="0.25">
      <c r="A5" s="5" t="s">
        <v>5</v>
      </c>
      <c r="B5" s="6" t="s">
        <v>199</v>
      </c>
      <c r="C5" s="3">
        <v>7693000</v>
      </c>
      <c r="D5" s="7">
        <f t="shared" ref="D5:D17" si="0">C5-E5</f>
        <v>5187472.2699999996</v>
      </c>
      <c r="E5" s="28">
        <v>2505527.73</v>
      </c>
      <c r="F5" s="1" t="s">
        <v>195</v>
      </c>
    </row>
    <row r="6" spans="1:6" x14ac:dyDescent="0.25">
      <c r="A6" s="5" t="s">
        <v>6</v>
      </c>
      <c r="B6" s="6" t="s">
        <v>7</v>
      </c>
      <c r="C6" s="3">
        <v>765000</v>
      </c>
      <c r="D6" s="7">
        <f t="shared" si="0"/>
        <v>697537.12</v>
      </c>
      <c r="E6" s="28">
        <v>67462.880000000005</v>
      </c>
      <c r="F6" s="1" t="s">
        <v>195</v>
      </c>
    </row>
    <row r="7" spans="1:6" x14ac:dyDescent="0.25">
      <c r="A7" s="8" t="s">
        <v>8</v>
      </c>
      <c r="B7" s="6" t="s">
        <v>9</v>
      </c>
      <c r="C7" s="3">
        <v>6560000</v>
      </c>
      <c r="D7" s="7">
        <f t="shared" si="0"/>
        <v>6478397.8700000001</v>
      </c>
      <c r="E7" s="28">
        <v>81602.13</v>
      </c>
      <c r="F7" s="1" t="s">
        <v>195</v>
      </c>
    </row>
    <row r="8" spans="1:6" ht="25.5" x14ac:dyDescent="0.25">
      <c r="A8" s="8" t="s">
        <v>10</v>
      </c>
      <c r="B8" s="6" t="s">
        <v>11</v>
      </c>
      <c r="C8" s="3">
        <v>3567000</v>
      </c>
      <c r="D8" s="7">
        <f t="shared" si="0"/>
        <v>1159961</v>
      </c>
      <c r="E8" s="28">
        <v>2407039</v>
      </c>
      <c r="F8" s="1" t="s">
        <v>195</v>
      </c>
    </row>
    <row r="9" spans="1:6" x14ac:dyDescent="0.25">
      <c r="A9" s="5" t="s">
        <v>12</v>
      </c>
      <c r="B9" s="6" t="s">
        <v>200</v>
      </c>
      <c r="C9" s="3">
        <v>6560000</v>
      </c>
      <c r="D9" s="7">
        <f t="shared" si="0"/>
        <v>4271255.5199999996</v>
      </c>
      <c r="E9" s="28">
        <v>2288744.48</v>
      </c>
      <c r="F9" s="1" t="s">
        <v>195</v>
      </c>
    </row>
    <row r="10" spans="1:6" ht="25.5" x14ac:dyDescent="0.25">
      <c r="A10" s="8" t="s">
        <v>13</v>
      </c>
      <c r="B10" s="6" t="s">
        <v>201</v>
      </c>
      <c r="C10" s="3">
        <v>2970000</v>
      </c>
      <c r="D10" s="7">
        <f t="shared" si="0"/>
        <v>2846751.03</v>
      </c>
      <c r="E10" s="28">
        <v>123248.97</v>
      </c>
      <c r="F10" s="1" t="s">
        <v>195</v>
      </c>
    </row>
    <row r="11" spans="1:6" x14ac:dyDescent="0.25">
      <c r="A11" s="5" t="s">
        <v>14</v>
      </c>
      <c r="B11" s="6" t="s">
        <v>15</v>
      </c>
      <c r="C11" s="3">
        <v>1490000</v>
      </c>
      <c r="D11" s="7">
        <f t="shared" si="0"/>
        <v>284897.46999999997</v>
      </c>
      <c r="E11" s="28">
        <v>1205102.53</v>
      </c>
      <c r="F11" s="1" t="s">
        <v>195</v>
      </c>
    </row>
    <row r="12" spans="1:6" x14ac:dyDescent="0.25">
      <c r="A12" s="8" t="s">
        <v>16</v>
      </c>
      <c r="B12" s="6" t="s">
        <v>17</v>
      </c>
      <c r="C12" s="3">
        <v>6441000</v>
      </c>
      <c r="D12" s="7">
        <f t="shared" si="0"/>
        <v>6362896.7999999998</v>
      </c>
      <c r="E12" s="28">
        <v>78103.199999999997</v>
      </c>
      <c r="F12" s="1" t="s">
        <v>195</v>
      </c>
    </row>
    <row r="13" spans="1:6" x14ac:dyDescent="0.25">
      <c r="A13" s="8" t="s">
        <v>18</v>
      </c>
      <c r="B13" s="6" t="s">
        <v>19</v>
      </c>
      <c r="C13" s="3">
        <v>4570000</v>
      </c>
      <c r="D13" s="7">
        <f t="shared" si="0"/>
        <v>1879637.29</v>
      </c>
      <c r="E13" s="28">
        <v>2690362.71</v>
      </c>
      <c r="F13" s="1" t="s">
        <v>195</v>
      </c>
    </row>
    <row r="14" spans="1:6" x14ac:dyDescent="0.25">
      <c r="A14" s="8" t="s">
        <v>20</v>
      </c>
      <c r="B14" s="6" t="s">
        <v>21</v>
      </c>
      <c r="C14" s="3">
        <v>1483000</v>
      </c>
      <c r="D14" s="7">
        <f t="shared" si="0"/>
        <v>1456329.92</v>
      </c>
      <c r="E14" s="28">
        <v>26670.080000000002</v>
      </c>
      <c r="F14" s="1" t="s">
        <v>195</v>
      </c>
    </row>
    <row r="15" spans="1:6" ht="25.5" x14ac:dyDescent="0.25">
      <c r="A15" s="8" t="s">
        <v>22</v>
      </c>
      <c r="B15" s="6" t="s">
        <v>23</v>
      </c>
      <c r="C15" s="3">
        <v>7060000</v>
      </c>
      <c r="D15" s="7">
        <f t="shared" si="0"/>
        <v>4289040.05</v>
      </c>
      <c r="E15" s="28">
        <v>2770959.95</v>
      </c>
      <c r="F15" s="1" t="s">
        <v>195</v>
      </c>
    </row>
    <row r="16" spans="1:6" x14ac:dyDescent="0.25">
      <c r="A16" s="5" t="s">
        <v>24</v>
      </c>
      <c r="B16" s="6" t="s">
        <v>25</v>
      </c>
      <c r="C16" s="3">
        <v>6665000</v>
      </c>
      <c r="D16" s="7">
        <f t="shared" si="0"/>
        <v>4871469.82</v>
      </c>
      <c r="E16" s="28">
        <v>1793530.18</v>
      </c>
      <c r="F16" s="1" t="s">
        <v>195</v>
      </c>
    </row>
    <row r="17" spans="1:6" x14ac:dyDescent="0.25">
      <c r="A17" s="5" t="s">
        <v>26</v>
      </c>
      <c r="B17" s="6" t="s">
        <v>27</v>
      </c>
      <c r="C17" s="3">
        <v>1045000</v>
      </c>
      <c r="D17" s="7">
        <f t="shared" si="0"/>
        <v>1024575.08</v>
      </c>
      <c r="E17" s="28">
        <v>20424.919999999998</v>
      </c>
      <c r="F17" s="1" t="s">
        <v>195</v>
      </c>
    </row>
    <row r="19" spans="1:6" x14ac:dyDescent="0.25">
      <c r="A19" s="31"/>
      <c r="B19" s="31"/>
      <c r="C19" s="31"/>
      <c r="D19" s="31"/>
      <c r="E19" s="31"/>
      <c r="F19" s="31"/>
    </row>
    <row r="20" spans="1:6" x14ac:dyDescent="0.25">
      <c r="A20" s="2" t="s">
        <v>0</v>
      </c>
      <c r="B20" s="2" t="s">
        <v>1</v>
      </c>
      <c r="C20" s="2" t="s">
        <v>2</v>
      </c>
      <c r="D20" s="2" t="s">
        <v>3</v>
      </c>
      <c r="E20" s="2" t="s">
        <v>4</v>
      </c>
      <c r="F20" s="2" t="s">
        <v>194</v>
      </c>
    </row>
    <row r="21" spans="1:6" x14ac:dyDescent="0.25">
      <c r="A21" s="4" t="s">
        <v>187</v>
      </c>
      <c r="B21" s="11" t="s">
        <v>186</v>
      </c>
      <c r="C21" s="9">
        <v>8612255.8200000003</v>
      </c>
      <c r="D21" s="12">
        <v>0</v>
      </c>
      <c r="E21" s="29">
        <f>C21-D21</f>
        <v>8612255.8200000003</v>
      </c>
      <c r="F21" s="4" t="s">
        <v>195</v>
      </c>
    </row>
    <row r="22" spans="1:6" x14ac:dyDescent="0.25">
      <c r="A22" s="4" t="s">
        <v>188</v>
      </c>
      <c r="B22" s="11" t="s">
        <v>189</v>
      </c>
      <c r="C22" s="9">
        <v>3868610</v>
      </c>
      <c r="D22" s="12">
        <v>0</v>
      </c>
      <c r="E22" s="29">
        <f t="shared" ref="E22:E24" si="1">C22-D22</f>
        <v>3868610</v>
      </c>
      <c r="F22" s="4" t="s">
        <v>195</v>
      </c>
    </row>
    <row r="23" spans="1:6" ht="18" customHeight="1" x14ac:dyDescent="0.25">
      <c r="A23" s="4" t="s">
        <v>190</v>
      </c>
      <c r="B23" s="11" t="s">
        <v>191</v>
      </c>
      <c r="C23" s="9">
        <v>21170742</v>
      </c>
      <c r="D23" s="12">
        <v>219600</v>
      </c>
      <c r="E23" s="29">
        <f t="shared" si="1"/>
        <v>20951142</v>
      </c>
      <c r="F23" s="4" t="s">
        <v>195</v>
      </c>
    </row>
    <row r="24" spans="1:6" ht="30" x14ac:dyDescent="0.25">
      <c r="A24" s="4" t="s">
        <v>192</v>
      </c>
      <c r="B24" s="11" t="s">
        <v>193</v>
      </c>
      <c r="C24" s="9">
        <v>4890000</v>
      </c>
      <c r="D24" s="12">
        <v>0</v>
      </c>
      <c r="E24" s="29">
        <f t="shared" si="1"/>
        <v>4890000</v>
      </c>
      <c r="F24" s="4" t="s">
        <v>196</v>
      </c>
    </row>
    <row r="25" spans="1:6" x14ac:dyDescent="0.25">
      <c r="A25" s="14"/>
      <c r="B25" s="15"/>
      <c r="C25" s="16"/>
      <c r="D25" s="17"/>
      <c r="E25" s="17"/>
    </row>
    <row r="26" spans="1:6" x14ac:dyDescent="0.25">
      <c r="A26" s="34"/>
      <c r="B26" s="34"/>
      <c r="C26" s="34"/>
      <c r="D26" s="34"/>
      <c r="E26" s="34"/>
      <c r="F26" s="34"/>
    </row>
    <row r="27" spans="1:6" x14ac:dyDescent="0.25">
      <c r="A27" s="2" t="s">
        <v>0</v>
      </c>
      <c r="B27" s="2" t="s">
        <v>1</v>
      </c>
      <c r="C27" s="2" t="s">
        <v>2</v>
      </c>
      <c r="D27" s="2" t="s">
        <v>3</v>
      </c>
      <c r="E27" s="2" t="s">
        <v>4</v>
      </c>
      <c r="F27" s="2" t="s">
        <v>194</v>
      </c>
    </row>
    <row r="28" spans="1:6" x14ac:dyDescent="0.25">
      <c r="A28" s="1" t="s">
        <v>30</v>
      </c>
      <c r="B28" s="1" t="s">
        <v>54</v>
      </c>
      <c r="C28" s="7">
        <v>82000</v>
      </c>
      <c r="D28" s="7">
        <v>40814.07</v>
      </c>
      <c r="E28" s="7">
        <f>C28-D28</f>
        <v>41185.93</v>
      </c>
      <c r="F28" s="1" t="s">
        <v>197</v>
      </c>
    </row>
    <row r="29" spans="1:6" x14ac:dyDescent="0.25">
      <c r="A29" s="1" t="s">
        <v>31</v>
      </c>
      <c r="B29" s="1" t="s">
        <v>55</v>
      </c>
      <c r="C29" s="7">
        <v>82000</v>
      </c>
      <c r="D29" s="7">
        <v>35984.01</v>
      </c>
      <c r="E29" s="7">
        <f t="shared" ref="E29:E92" si="2">C29-D29</f>
        <v>46015.99</v>
      </c>
      <c r="F29" s="1" t="s">
        <v>197</v>
      </c>
    </row>
    <row r="30" spans="1:6" x14ac:dyDescent="0.25">
      <c r="A30" s="1" t="s">
        <v>32</v>
      </c>
      <c r="B30" s="1" t="s">
        <v>56</v>
      </c>
      <c r="C30" s="7">
        <v>82000</v>
      </c>
      <c r="D30" s="7">
        <v>77261.490000000005</v>
      </c>
      <c r="E30" s="7">
        <f t="shared" si="2"/>
        <v>4738.5099999999948</v>
      </c>
      <c r="F30" s="1" t="s">
        <v>197</v>
      </c>
    </row>
    <row r="31" spans="1:6" x14ac:dyDescent="0.25">
      <c r="A31" s="1" t="s">
        <v>33</v>
      </c>
      <c r="B31" s="1" t="s">
        <v>57</v>
      </c>
      <c r="C31" s="7">
        <v>82000</v>
      </c>
      <c r="D31" s="7">
        <v>31086.13</v>
      </c>
      <c r="E31" s="7">
        <f t="shared" si="2"/>
        <v>50913.869999999995</v>
      </c>
      <c r="F31" s="1" t="s">
        <v>197</v>
      </c>
    </row>
    <row r="32" spans="1:6" x14ac:dyDescent="0.25">
      <c r="A32" s="1" t="s">
        <v>34</v>
      </c>
      <c r="B32" s="1" t="s">
        <v>58</v>
      </c>
      <c r="C32" s="7">
        <v>82000</v>
      </c>
      <c r="D32" s="7">
        <v>43706.9</v>
      </c>
      <c r="E32" s="7">
        <f t="shared" si="2"/>
        <v>38293.1</v>
      </c>
      <c r="F32" s="1" t="s">
        <v>197</v>
      </c>
    </row>
    <row r="33" spans="1:6" x14ac:dyDescent="0.25">
      <c r="A33" s="1" t="s">
        <v>35</v>
      </c>
      <c r="B33" s="1" t="s">
        <v>59</v>
      </c>
      <c r="C33" s="7">
        <v>82000</v>
      </c>
      <c r="D33" s="7">
        <v>40804.160000000003</v>
      </c>
      <c r="E33" s="7">
        <f t="shared" si="2"/>
        <v>41195.839999999997</v>
      </c>
      <c r="F33" s="1" t="s">
        <v>197</v>
      </c>
    </row>
    <row r="34" spans="1:6" x14ac:dyDescent="0.25">
      <c r="A34" s="1" t="s">
        <v>36</v>
      </c>
      <c r="B34" s="1" t="s">
        <v>60</v>
      </c>
      <c r="C34" s="7">
        <v>82000</v>
      </c>
      <c r="D34" s="7">
        <v>33439.46</v>
      </c>
      <c r="E34" s="7">
        <f t="shared" si="2"/>
        <v>48560.54</v>
      </c>
      <c r="F34" s="1" t="s">
        <v>197</v>
      </c>
    </row>
    <row r="35" spans="1:6" x14ac:dyDescent="0.25">
      <c r="A35" s="1" t="s">
        <v>37</v>
      </c>
      <c r="B35" s="1" t="s">
        <v>61</v>
      </c>
      <c r="C35" s="7">
        <v>82000</v>
      </c>
      <c r="D35" s="7">
        <v>55866.31</v>
      </c>
      <c r="E35" s="7">
        <f t="shared" si="2"/>
        <v>26133.690000000002</v>
      </c>
      <c r="F35" s="1" t="s">
        <v>197</v>
      </c>
    </row>
    <row r="36" spans="1:6" x14ac:dyDescent="0.25">
      <c r="A36" s="1" t="s">
        <v>38</v>
      </c>
      <c r="B36" s="1" t="s">
        <v>58</v>
      </c>
      <c r="C36" s="7">
        <f>82000-2223.67</f>
        <v>79776.33</v>
      </c>
      <c r="D36" s="7">
        <v>59347.72</v>
      </c>
      <c r="E36" s="7">
        <f t="shared" si="2"/>
        <v>20428.61</v>
      </c>
      <c r="F36" s="1" t="s">
        <v>197</v>
      </c>
    </row>
    <row r="37" spans="1:6" x14ac:dyDescent="0.25">
      <c r="A37" s="1" t="s">
        <v>39</v>
      </c>
      <c r="B37" s="1" t="s">
        <v>62</v>
      </c>
      <c r="C37" s="7">
        <f>82000-5067.55</f>
        <v>76932.45</v>
      </c>
      <c r="D37" s="7">
        <v>59347.72</v>
      </c>
      <c r="E37" s="7">
        <f t="shared" si="2"/>
        <v>17584.729999999996</v>
      </c>
      <c r="F37" s="1" t="s">
        <v>197</v>
      </c>
    </row>
    <row r="38" spans="1:6" x14ac:dyDescent="0.25">
      <c r="A38" s="1" t="s">
        <v>40</v>
      </c>
      <c r="B38" s="1" t="s">
        <v>63</v>
      </c>
      <c r="C38" s="7">
        <f>82000-9158.82</f>
        <v>72841.179999999993</v>
      </c>
      <c r="D38" s="7">
        <v>65610.710000000006</v>
      </c>
      <c r="E38" s="7">
        <f t="shared" si="2"/>
        <v>7230.4699999999866</v>
      </c>
      <c r="F38" s="1" t="s">
        <v>197</v>
      </c>
    </row>
    <row r="39" spans="1:6" x14ac:dyDescent="0.25">
      <c r="A39" s="1" t="s">
        <v>41</v>
      </c>
      <c r="B39" s="1" t="s">
        <v>64</v>
      </c>
      <c r="C39" s="7">
        <v>82000</v>
      </c>
      <c r="D39" s="7">
        <v>27865.29</v>
      </c>
      <c r="E39" s="7">
        <f t="shared" si="2"/>
        <v>54134.71</v>
      </c>
      <c r="F39" s="1" t="s">
        <v>197</v>
      </c>
    </row>
    <row r="40" spans="1:6" x14ac:dyDescent="0.25">
      <c r="A40" s="1" t="s">
        <v>42</v>
      </c>
      <c r="B40" s="1" t="s">
        <v>65</v>
      </c>
      <c r="C40" s="7">
        <v>82000</v>
      </c>
      <c r="D40" s="7">
        <v>33489.15</v>
      </c>
      <c r="E40" s="7">
        <f t="shared" si="2"/>
        <v>48510.85</v>
      </c>
      <c r="F40" s="1" t="s">
        <v>197</v>
      </c>
    </row>
    <row r="41" spans="1:6" x14ac:dyDescent="0.25">
      <c r="A41" s="1" t="s">
        <v>43</v>
      </c>
      <c r="B41" s="1" t="s">
        <v>66</v>
      </c>
      <c r="C41" s="7">
        <v>82000</v>
      </c>
      <c r="D41" s="7">
        <v>77802.98</v>
      </c>
      <c r="E41" s="7">
        <f t="shared" si="2"/>
        <v>4197.0200000000041</v>
      </c>
      <c r="F41" s="1" t="s">
        <v>197</v>
      </c>
    </row>
    <row r="42" spans="1:6" x14ac:dyDescent="0.25">
      <c r="A42" s="1" t="s">
        <v>44</v>
      </c>
      <c r="B42" s="1" t="s">
        <v>65</v>
      </c>
      <c r="C42" s="7">
        <v>82000</v>
      </c>
      <c r="D42" s="7">
        <v>33324.85</v>
      </c>
      <c r="E42" s="7">
        <f t="shared" si="2"/>
        <v>48675.15</v>
      </c>
      <c r="F42" s="1" t="s">
        <v>197</v>
      </c>
    </row>
    <row r="43" spans="1:6" x14ac:dyDescent="0.25">
      <c r="A43" s="1" t="s">
        <v>45</v>
      </c>
      <c r="B43" s="1" t="s">
        <v>66</v>
      </c>
      <c r="C43" s="7">
        <v>82000</v>
      </c>
      <c r="D43" s="7">
        <v>26232.55</v>
      </c>
      <c r="E43" s="7">
        <f t="shared" si="2"/>
        <v>55767.45</v>
      </c>
      <c r="F43" s="1" t="s">
        <v>197</v>
      </c>
    </row>
    <row r="44" spans="1:6" x14ac:dyDescent="0.25">
      <c r="A44" s="1" t="s">
        <v>46</v>
      </c>
      <c r="B44" s="1" t="s">
        <v>67</v>
      </c>
      <c r="C44" s="7">
        <v>82000</v>
      </c>
      <c r="D44" s="7">
        <v>77802.98</v>
      </c>
      <c r="E44" s="7">
        <f t="shared" si="2"/>
        <v>4197.0200000000041</v>
      </c>
      <c r="F44" s="1" t="s">
        <v>197</v>
      </c>
    </row>
    <row r="45" spans="1:6" x14ac:dyDescent="0.25">
      <c r="A45" s="1" t="s">
        <v>47</v>
      </c>
      <c r="B45" s="1" t="s">
        <v>68</v>
      </c>
      <c r="C45" s="7">
        <v>82000</v>
      </c>
      <c r="D45" s="7">
        <v>37860.57</v>
      </c>
      <c r="E45" s="7">
        <f t="shared" si="2"/>
        <v>44139.43</v>
      </c>
      <c r="F45" s="1" t="s">
        <v>197</v>
      </c>
    </row>
    <row r="46" spans="1:6" x14ac:dyDescent="0.25">
      <c r="A46" s="1" t="s">
        <v>48</v>
      </c>
      <c r="B46" s="1" t="s">
        <v>69</v>
      </c>
      <c r="C46" s="7">
        <v>82000</v>
      </c>
      <c r="D46" s="7">
        <v>33439.46</v>
      </c>
      <c r="E46" s="7">
        <f t="shared" si="2"/>
        <v>48560.54</v>
      </c>
      <c r="F46" s="1" t="s">
        <v>197</v>
      </c>
    </row>
    <row r="47" spans="1:6" x14ac:dyDescent="0.25">
      <c r="A47" s="1" t="s">
        <v>49</v>
      </c>
      <c r="B47" s="1" t="s">
        <v>70</v>
      </c>
      <c r="C47" s="7">
        <v>82000</v>
      </c>
      <c r="D47" s="7">
        <v>49623.199999999997</v>
      </c>
      <c r="E47" s="7">
        <f t="shared" si="2"/>
        <v>32376.800000000003</v>
      </c>
      <c r="F47" s="1" t="s">
        <v>197</v>
      </c>
    </row>
    <row r="48" spans="1:6" x14ac:dyDescent="0.25">
      <c r="A48" s="1" t="s">
        <v>50</v>
      </c>
      <c r="B48" s="1" t="s">
        <v>71</v>
      </c>
      <c r="C48" s="7">
        <f>82000-7896.86</f>
        <v>74103.14</v>
      </c>
      <c r="D48" s="7">
        <v>35411.58</v>
      </c>
      <c r="E48" s="7">
        <f t="shared" si="2"/>
        <v>38691.56</v>
      </c>
      <c r="F48" s="1" t="s">
        <v>197</v>
      </c>
    </row>
    <row r="49" spans="1:6" x14ac:dyDescent="0.25">
      <c r="A49" s="1" t="s">
        <v>51</v>
      </c>
      <c r="B49" s="1" t="s">
        <v>72</v>
      </c>
      <c r="C49" s="7">
        <v>82000</v>
      </c>
      <c r="D49" s="7">
        <v>51082.55</v>
      </c>
      <c r="E49" s="7">
        <f t="shared" si="2"/>
        <v>30917.449999999997</v>
      </c>
      <c r="F49" s="1" t="s">
        <v>197</v>
      </c>
    </row>
    <row r="50" spans="1:6" x14ac:dyDescent="0.25">
      <c r="A50" s="1" t="s">
        <v>52</v>
      </c>
      <c r="B50" s="1" t="s">
        <v>71</v>
      </c>
      <c r="C50" s="7">
        <v>82000</v>
      </c>
      <c r="D50" s="7">
        <v>68915.64</v>
      </c>
      <c r="E50" s="7">
        <f t="shared" si="2"/>
        <v>13084.36</v>
      </c>
      <c r="F50" s="1" t="s">
        <v>197</v>
      </c>
    </row>
    <row r="51" spans="1:6" x14ac:dyDescent="0.25">
      <c r="A51" s="1" t="s">
        <v>53</v>
      </c>
      <c r="B51" s="1" t="s">
        <v>73</v>
      </c>
      <c r="C51" s="7">
        <v>82000</v>
      </c>
      <c r="D51" s="7">
        <v>31847.83</v>
      </c>
      <c r="E51" s="7">
        <f t="shared" si="2"/>
        <v>50152.17</v>
      </c>
      <c r="F51" s="1" t="s">
        <v>197</v>
      </c>
    </row>
    <row r="52" spans="1:6" x14ac:dyDescent="0.25">
      <c r="A52" s="1" t="s">
        <v>74</v>
      </c>
      <c r="B52" t="s">
        <v>85</v>
      </c>
      <c r="C52" s="7">
        <v>605000</v>
      </c>
      <c r="D52" s="7">
        <v>4392</v>
      </c>
      <c r="E52" s="7">
        <f t="shared" si="2"/>
        <v>600608</v>
      </c>
      <c r="F52" s="1" t="s">
        <v>197</v>
      </c>
    </row>
    <row r="53" spans="1:6" x14ac:dyDescent="0.25">
      <c r="A53" s="1" t="s">
        <v>75</v>
      </c>
      <c r="B53" s="1" t="s">
        <v>86</v>
      </c>
      <c r="C53" s="7">
        <v>1135000</v>
      </c>
      <c r="D53" s="7">
        <v>40898.129999999997</v>
      </c>
      <c r="E53" s="7">
        <f t="shared" si="2"/>
        <v>1094101.8700000001</v>
      </c>
      <c r="F53" s="1" t="s">
        <v>195</v>
      </c>
    </row>
    <row r="54" spans="1:6" x14ac:dyDescent="0.25">
      <c r="A54" s="1" t="s">
        <v>76</v>
      </c>
      <c r="B54" s="1" t="s">
        <v>87</v>
      </c>
      <c r="C54" s="7">
        <v>650000</v>
      </c>
      <c r="D54" s="7">
        <v>0</v>
      </c>
      <c r="E54" s="7">
        <f t="shared" si="2"/>
        <v>650000</v>
      </c>
      <c r="F54" s="1" t="s">
        <v>196</v>
      </c>
    </row>
    <row r="55" spans="1:6" x14ac:dyDescent="0.25">
      <c r="A55" s="18" t="s">
        <v>77</v>
      </c>
      <c r="B55" s="1" t="s">
        <v>88</v>
      </c>
      <c r="C55" s="7">
        <v>650000</v>
      </c>
      <c r="D55" s="7">
        <v>407498.66</v>
      </c>
      <c r="E55" s="7">
        <f t="shared" si="2"/>
        <v>242501.34000000003</v>
      </c>
      <c r="F55" s="1" t="s">
        <v>197</v>
      </c>
    </row>
    <row r="56" spans="1:6" x14ac:dyDescent="0.25">
      <c r="A56" s="1" t="s">
        <v>78</v>
      </c>
      <c r="B56" s="1" t="s">
        <v>89</v>
      </c>
      <c r="C56" s="7">
        <v>650000</v>
      </c>
      <c r="D56" s="7">
        <v>391461.88</v>
      </c>
      <c r="E56" s="7">
        <f t="shared" si="2"/>
        <v>258538.12</v>
      </c>
      <c r="F56" s="1" t="s">
        <v>197</v>
      </c>
    </row>
    <row r="57" spans="1:6" x14ac:dyDescent="0.25">
      <c r="A57" s="1" t="s">
        <v>79</v>
      </c>
      <c r="B57" s="1" t="s">
        <v>90</v>
      </c>
      <c r="C57" s="7">
        <v>650000</v>
      </c>
      <c r="D57" s="7">
        <v>499390</v>
      </c>
      <c r="E57" s="7">
        <f t="shared" si="2"/>
        <v>150610</v>
      </c>
      <c r="F57" s="1" t="s">
        <v>197</v>
      </c>
    </row>
    <row r="58" spans="1:6" x14ac:dyDescent="0.25">
      <c r="A58" s="1" t="s">
        <v>80</v>
      </c>
      <c r="B58" s="1" t="s">
        <v>91</v>
      </c>
      <c r="C58" s="7">
        <v>650000</v>
      </c>
      <c r="D58" s="7">
        <v>0</v>
      </c>
      <c r="E58" s="7">
        <f t="shared" si="2"/>
        <v>650000</v>
      </c>
      <c r="F58" s="1" t="s">
        <v>195</v>
      </c>
    </row>
    <row r="59" spans="1:6" x14ac:dyDescent="0.25">
      <c r="A59" s="18" t="s">
        <v>81</v>
      </c>
      <c r="B59" s="1" t="s">
        <v>92</v>
      </c>
      <c r="C59" s="7">
        <v>1073550</v>
      </c>
      <c r="D59" s="7">
        <v>287918.18</v>
      </c>
      <c r="E59" s="7">
        <f t="shared" si="2"/>
        <v>785631.82000000007</v>
      </c>
      <c r="F59" s="1" t="s">
        <v>197</v>
      </c>
    </row>
    <row r="60" spans="1:6" x14ac:dyDescent="0.25">
      <c r="A60" s="1" t="s">
        <v>82</v>
      </c>
      <c r="B60" s="1" t="s">
        <v>93</v>
      </c>
      <c r="C60" s="7">
        <v>735000</v>
      </c>
      <c r="D60" s="7">
        <v>0</v>
      </c>
      <c r="E60" s="7">
        <f t="shared" si="2"/>
        <v>735000</v>
      </c>
      <c r="F60" s="1" t="s">
        <v>195</v>
      </c>
    </row>
    <row r="61" spans="1:6" x14ac:dyDescent="0.25">
      <c r="A61" s="1" t="s">
        <v>83</v>
      </c>
      <c r="B61" s="1" t="s">
        <v>94</v>
      </c>
      <c r="C61" s="7">
        <v>735000</v>
      </c>
      <c r="D61" s="7">
        <v>514130</v>
      </c>
      <c r="E61" s="7">
        <f t="shared" si="2"/>
        <v>220870</v>
      </c>
      <c r="F61" s="1" t="s">
        <v>197</v>
      </c>
    </row>
    <row r="62" spans="1:6" x14ac:dyDescent="0.25">
      <c r="A62" s="1" t="s">
        <v>84</v>
      </c>
      <c r="B62" s="18" t="s">
        <v>95</v>
      </c>
      <c r="C62" s="7">
        <v>707000</v>
      </c>
      <c r="D62" s="7">
        <v>481145.01</v>
      </c>
      <c r="E62" s="7">
        <f t="shared" si="2"/>
        <v>225854.99</v>
      </c>
      <c r="F62" s="1" t="s">
        <v>197</v>
      </c>
    </row>
    <row r="63" spans="1:6" x14ac:dyDescent="0.25">
      <c r="A63" s="20" t="s">
        <v>96</v>
      </c>
      <c r="B63" s="21" t="s">
        <v>110</v>
      </c>
      <c r="C63" s="27">
        <v>2157334</v>
      </c>
      <c r="D63" s="7">
        <v>447723.56</v>
      </c>
      <c r="E63" s="7">
        <f t="shared" si="2"/>
        <v>1709610.44</v>
      </c>
      <c r="F63" s="1" t="s">
        <v>195</v>
      </c>
    </row>
    <row r="64" spans="1:6" x14ac:dyDescent="0.25">
      <c r="A64" s="20" t="s">
        <v>97</v>
      </c>
      <c r="B64" s="21" t="s">
        <v>111</v>
      </c>
      <c r="C64" s="27">
        <v>1374000</v>
      </c>
      <c r="D64" s="7">
        <v>1321622.3700000001</v>
      </c>
      <c r="E64" s="7">
        <f t="shared" si="2"/>
        <v>52377.629999999888</v>
      </c>
      <c r="F64" s="1" t="s">
        <v>197</v>
      </c>
    </row>
    <row r="65" spans="1:6" x14ac:dyDescent="0.25">
      <c r="A65" s="20" t="s">
        <v>98</v>
      </c>
      <c r="B65" s="21" t="s">
        <v>112</v>
      </c>
      <c r="C65" s="27">
        <v>1244000</v>
      </c>
      <c r="D65" s="7">
        <v>1221306.68</v>
      </c>
      <c r="E65" s="7">
        <f t="shared" si="2"/>
        <v>22693.320000000065</v>
      </c>
      <c r="F65" s="1" t="s">
        <v>197</v>
      </c>
    </row>
    <row r="66" spans="1:6" x14ac:dyDescent="0.25">
      <c r="A66" s="20" t="s">
        <v>99</v>
      </c>
      <c r="B66" s="21" t="s">
        <v>112</v>
      </c>
      <c r="C66" s="27">
        <v>1223410.8600000001</v>
      </c>
      <c r="D66" s="7">
        <v>999170.45</v>
      </c>
      <c r="E66" s="7">
        <f t="shared" si="2"/>
        <v>224240.41000000015</v>
      </c>
      <c r="F66" s="1" t="s">
        <v>197</v>
      </c>
    </row>
    <row r="67" spans="1:6" x14ac:dyDescent="0.25">
      <c r="A67" s="20" t="s">
        <v>100</v>
      </c>
      <c r="B67" s="21" t="s">
        <v>113</v>
      </c>
      <c r="C67" s="27">
        <v>1286290</v>
      </c>
      <c r="D67" s="7">
        <v>1254470.1100000001</v>
      </c>
      <c r="E67" s="7">
        <f t="shared" si="2"/>
        <v>31819.889999999898</v>
      </c>
      <c r="F67" s="1" t="s">
        <v>197</v>
      </c>
    </row>
    <row r="68" spans="1:6" x14ac:dyDescent="0.25">
      <c r="A68" s="20" t="s">
        <v>101</v>
      </c>
      <c r="B68" s="21" t="s">
        <v>114</v>
      </c>
      <c r="C68" s="27">
        <v>1289512</v>
      </c>
      <c r="D68" s="7">
        <v>69590.12</v>
      </c>
      <c r="E68" s="7">
        <f t="shared" si="2"/>
        <v>1219921.8799999999</v>
      </c>
      <c r="F68" s="1" t="s">
        <v>195</v>
      </c>
    </row>
    <row r="69" spans="1:6" x14ac:dyDescent="0.25">
      <c r="A69" s="20" t="s">
        <v>102</v>
      </c>
      <c r="B69" s="21" t="s">
        <v>115</v>
      </c>
      <c r="C69" s="27">
        <v>1474825</v>
      </c>
      <c r="D69" s="7">
        <v>17061.900000000001</v>
      </c>
      <c r="E69" s="7">
        <f t="shared" si="2"/>
        <v>1457763.1</v>
      </c>
      <c r="F69" s="1" t="s">
        <v>195</v>
      </c>
    </row>
    <row r="70" spans="1:6" x14ac:dyDescent="0.25">
      <c r="A70" s="20" t="s">
        <v>103</v>
      </c>
      <c r="B70" s="21" t="s">
        <v>116</v>
      </c>
      <c r="C70" s="27">
        <v>1216367</v>
      </c>
      <c r="D70" s="7">
        <v>14008.75</v>
      </c>
      <c r="E70" s="7">
        <f t="shared" si="2"/>
        <v>1202358.25</v>
      </c>
      <c r="F70" s="1" t="s">
        <v>195</v>
      </c>
    </row>
    <row r="71" spans="1:6" x14ac:dyDescent="0.25">
      <c r="A71" s="20" t="s">
        <v>104</v>
      </c>
      <c r="B71" s="21" t="s">
        <v>117</v>
      </c>
      <c r="C71" s="27">
        <v>2334000</v>
      </c>
      <c r="D71" s="7">
        <v>3838.68</v>
      </c>
      <c r="E71" s="7">
        <f t="shared" si="2"/>
        <v>2330161.3199999998</v>
      </c>
      <c r="F71" s="1" t="s">
        <v>195</v>
      </c>
    </row>
    <row r="72" spans="1:6" x14ac:dyDescent="0.25">
      <c r="A72" s="20" t="s">
        <v>105</v>
      </c>
      <c r="B72" s="21" t="s">
        <v>118</v>
      </c>
      <c r="C72" s="27">
        <v>1289364</v>
      </c>
      <c r="D72" s="7">
        <v>1070742.94</v>
      </c>
      <c r="E72" s="7">
        <f t="shared" si="2"/>
        <v>218621.06000000006</v>
      </c>
      <c r="F72" s="1" t="s">
        <v>197</v>
      </c>
    </row>
    <row r="73" spans="1:6" x14ac:dyDescent="0.25">
      <c r="A73" s="20" t="s">
        <v>106</v>
      </c>
      <c r="B73" s="21" t="s">
        <v>119</v>
      </c>
      <c r="C73" s="27">
        <v>1250645</v>
      </c>
      <c r="D73" s="7">
        <v>1163773.51</v>
      </c>
      <c r="E73" s="7">
        <f t="shared" si="2"/>
        <v>86871.489999999991</v>
      </c>
      <c r="F73" s="1" t="s">
        <v>197</v>
      </c>
    </row>
    <row r="74" spans="1:6" x14ac:dyDescent="0.25">
      <c r="A74" s="20" t="s">
        <v>107</v>
      </c>
      <c r="B74" s="21" t="s">
        <v>120</v>
      </c>
      <c r="C74" s="27">
        <v>1545660</v>
      </c>
      <c r="D74" s="7">
        <v>17951.490000000002</v>
      </c>
      <c r="E74" s="7">
        <f t="shared" si="2"/>
        <v>1527708.51</v>
      </c>
      <c r="F74" s="1" t="s">
        <v>195</v>
      </c>
    </row>
    <row r="75" spans="1:6" x14ac:dyDescent="0.25">
      <c r="A75" s="20" t="s">
        <v>108</v>
      </c>
      <c r="B75" s="21" t="s">
        <v>121</v>
      </c>
      <c r="C75" s="27">
        <v>1459380</v>
      </c>
      <c r="D75" s="7">
        <v>1178356.68</v>
      </c>
      <c r="E75" s="7">
        <f t="shared" si="2"/>
        <v>281023.32000000007</v>
      </c>
      <c r="F75" s="1" t="s">
        <v>197</v>
      </c>
    </row>
    <row r="76" spans="1:6" x14ac:dyDescent="0.25">
      <c r="A76" s="20" t="s">
        <v>109</v>
      </c>
      <c r="B76" s="21" t="s">
        <v>122</v>
      </c>
      <c r="C76" s="27">
        <v>1405580</v>
      </c>
      <c r="D76" s="7">
        <v>13334.77</v>
      </c>
      <c r="E76" s="7">
        <f t="shared" si="2"/>
        <v>1392245.23</v>
      </c>
      <c r="F76" s="1" t="s">
        <v>195</v>
      </c>
    </row>
    <row r="77" spans="1:6" x14ac:dyDescent="0.25">
      <c r="A77" t="s">
        <v>123</v>
      </c>
      <c r="B77" s="19" t="s">
        <v>124</v>
      </c>
      <c r="C77" s="7">
        <v>2510000</v>
      </c>
      <c r="D77" s="7">
        <v>112918.09</v>
      </c>
      <c r="E77" s="7">
        <f t="shared" si="2"/>
        <v>2397081.91</v>
      </c>
      <c r="F77" s="1" t="s">
        <v>195</v>
      </c>
    </row>
    <row r="78" spans="1:6" x14ac:dyDescent="0.25">
      <c r="A78" s="21" t="s">
        <v>125</v>
      </c>
      <c r="B78" s="22" t="s">
        <v>127</v>
      </c>
      <c r="C78" s="7">
        <v>798000</v>
      </c>
      <c r="D78" s="7">
        <v>0</v>
      </c>
      <c r="E78" s="7">
        <f t="shared" si="2"/>
        <v>798000</v>
      </c>
      <c r="F78" s="1" t="s">
        <v>196</v>
      </c>
    </row>
    <row r="79" spans="1:6" x14ac:dyDescent="0.25">
      <c r="A79" s="23" t="s">
        <v>126</v>
      </c>
      <c r="B79" s="24" t="s">
        <v>128</v>
      </c>
      <c r="C79" s="7">
        <v>703600</v>
      </c>
      <c r="D79" s="7">
        <v>530589.43000000005</v>
      </c>
      <c r="E79" s="7">
        <f t="shared" si="2"/>
        <v>173010.56999999995</v>
      </c>
      <c r="F79" s="1" t="s">
        <v>197</v>
      </c>
    </row>
    <row r="80" spans="1:6" x14ac:dyDescent="0.25">
      <c r="A80" s="21" t="s">
        <v>183</v>
      </c>
      <c r="B80" s="21" t="s">
        <v>143</v>
      </c>
      <c r="C80" s="7">
        <v>58800</v>
      </c>
      <c r="D80" s="7">
        <v>57736.5</v>
      </c>
      <c r="E80" s="7">
        <f t="shared" si="2"/>
        <v>1063.5</v>
      </c>
      <c r="F80" s="1" t="s">
        <v>197</v>
      </c>
    </row>
    <row r="81" spans="1:6" x14ac:dyDescent="0.25">
      <c r="A81" s="21" t="s">
        <v>184</v>
      </c>
      <c r="B81" s="21" t="s">
        <v>185</v>
      </c>
      <c r="C81" s="7">
        <f>58800+7896.86</f>
        <v>66696.86</v>
      </c>
      <c r="D81" s="7">
        <v>65619.58</v>
      </c>
      <c r="E81" s="7">
        <f t="shared" si="2"/>
        <v>1077.2799999999988</v>
      </c>
      <c r="F81" s="1" t="s">
        <v>198</v>
      </c>
    </row>
    <row r="82" spans="1:6" x14ac:dyDescent="0.25">
      <c r="A82" s="25" t="s">
        <v>129</v>
      </c>
      <c r="B82" s="25" t="s">
        <v>138</v>
      </c>
      <c r="C82" s="7">
        <v>58800</v>
      </c>
      <c r="D82" s="7">
        <v>45750</v>
      </c>
      <c r="E82" s="7">
        <f t="shared" si="2"/>
        <v>13050</v>
      </c>
      <c r="F82" s="1" t="s">
        <v>197</v>
      </c>
    </row>
    <row r="83" spans="1:6" x14ac:dyDescent="0.25">
      <c r="A83" s="21" t="s">
        <v>130</v>
      </c>
      <c r="B83" s="21" t="s">
        <v>139</v>
      </c>
      <c r="C83" s="7">
        <f>58800+116.15</f>
        <v>58916.15</v>
      </c>
      <c r="D83" s="7">
        <f>60037.42-1830</f>
        <v>58207.42</v>
      </c>
      <c r="E83" s="7">
        <f t="shared" si="2"/>
        <v>708.7300000000032</v>
      </c>
      <c r="F83" s="1" t="s">
        <v>197</v>
      </c>
    </row>
    <row r="84" spans="1:6" x14ac:dyDescent="0.25">
      <c r="A84" s="21" t="s">
        <v>131</v>
      </c>
      <c r="B84" s="21" t="s">
        <v>140</v>
      </c>
      <c r="C84" s="7">
        <f>58800+2223.67</f>
        <v>61023.67</v>
      </c>
      <c r="D84" s="7">
        <v>60037.42</v>
      </c>
      <c r="E84" s="7">
        <f t="shared" si="2"/>
        <v>986.25</v>
      </c>
      <c r="F84" s="1" t="s">
        <v>197</v>
      </c>
    </row>
    <row r="85" spans="1:6" x14ac:dyDescent="0.25">
      <c r="A85" s="21" t="s">
        <v>132</v>
      </c>
      <c r="B85" s="21" t="s">
        <v>141</v>
      </c>
      <c r="C85" s="7">
        <v>58800</v>
      </c>
      <c r="D85" s="7">
        <v>38308</v>
      </c>
      <c r="E85" s="7">
        <f t="shared" si="2"/>
        <v>20492</v>
      </c>
      <c r="F85" s="1" t="s">
        <v>197</v>
      </c>
    </row>
    <row r="86" spans="1:6" x14ac:dyDescent="0.25">
      <c r="A86" s="21" t="s">
        <v>133</v>
      </c>
      <c r="B86" s="21" t="s">
        <v>142</v>
      </c>
      <c r="C86" s="7">
        <v>58800</v>
      </c>
      <c r="D86" s="7">
        <v>57706</v>
      </c>
      <c r="E86" s="7">
        <f t="shared" si="2"/>
        <v>1094</v>
      </c>
      <c r="F86" s="1" t="s">
        <v>197</v>
      </c>
    </row>
    <row r="87" spans="1:6" x14ac:dyDescent="0.25">
      <c r="A87" s="21" t="s">
        <v>134</v>
      </c>
      <c r="B87" s="21" t="s">
        <v>143</v>
      </c>
      <c r="C87" s="7">
        <f>58800+9158.82</f>
        <v>67958.820000000007</v>
      </c>
      <c r="D87" s="7">
        <v>66856</v>
      </c>
      <c r="E87" s="7">
        <f t="shared" si="2"/>
        <v>1102.820000000007</v>
      </c>
      <c r="F87" s="1" t="s">
        <v>197</v>
      </c>
    </row>
    <row r="88" spans="1:6" ht="12.75" customHeight="1" x14ac:dyDescent="0.25">
      <c r="A88" s="21" t="s">
        <v>135</v>
      </c>
      <c r="B88" s="21" t="s">
        <v>144</v>
      </c>
      <c r="C88" s="7">
        <v>58800</v>
      </c>
      <c r="D88" s="7">
        <v>57736.5</v>
      </c>
      <c r="E88" s="7">
        <f t="shared" si="2"/>
        <v>1063.5</v>
      </c>
      <c r="F88" s="1" t="s">
        <v>197</v>
      </c>
    </row>
    <row r="89" spans="1:6" x14ac:dyDescent="0.25">
      <c r="A89" s="21" t="s">
        <v>136</v>
      </c>
      <c r="B89" s="21" t="s">
        <v>145</v>
      </c>
      <c r="C89" s="7">
        <v>58800</v>
      </c>
      <c r="D89" s="7">
        <v>57706</v>
      </c>
      <c r="E89" s="7">
        <f t="shared" si="2"/>
        <v>1094</v>
      </c>
      <c r="F89" s="1" t="s">
        <v>197</v>
      </c>
    </row>
    <row r="90" spans="1:6" x14ac:dyDescent="0.25">
      <c r="A90" s="21" t="s">
        <v>137</v>
      </c>
      <c r="B90" s="21" t="s">
        <v>146</v>
      </c>
      <c r="C90" s="7">
        <f>58800+5067.55</f>
        <v>63867.55</v>
      </c>
      <c r="D90" s="7">
        <v>62805.54</v>
      </c>
      <c r="E90" s="7">
        <f t="shared" si="2"/>
        <v>1062.010000000002</v>
      </c>
      <c r="F90" s="1" t="s">
        <v>197</v>
      </c>
    </row>
    <row r="91" spans="1:6" x14ac:dyDescent="0.25">
      <c r="A91" s="1" t="s">
        <v>147</v>
      </c>
      <c r="B91" s="1" t="s">
        <v>148</v>
      </c>
      <c r="C91" s="7">
        <v>279559</v>
      </c>
      <c r="D91" s="7">
        <v>245281</v>
      </c>
      <c r="E91" s="7">
        <f t="shared" si="2"/>
        <v>34278</v>
      </c>
      <c r="F91" s="1" t="s">
        <v>197</v>
      </c>
    </row>
    <row r="92" spans="1:6" x14ac:dyDescent="0.25">
      <c r="A92" s="21" t="s">
        <v>149</v>
      </c>
      <c r="B92" s="21" t="s">
        <v>156</v>
      </c>
      <c r="C92" s="7">
        <v>36600</v>
      </c>
      <c r="D92" s="7">
        <v>0</v>
      </c>
      <c r="E92" s="7">
        <f t="shared" si="2"/>
        <v>36600</v>
      </c>
      <c r="F92" s="1" t="s">
        <v>196</v>
      </c>
    </row>
    <row r="93" spans="1:6" x14ac:dyDescent="0.25">
      <c r="A93" s="21" t="s">
        <v>150</v>
      </c>
      <c r="B93" s="21" t="s">
        <v>157</v>
      </c>
      <c r="C93" s="7">
        <v>36600</v>
      </c>
      <c r="D93" s="7">
        <v>0</v>
      </c>
      <c r="E93" s="7">
        <f t="shared" ref="E93:E108" si="3">C93-D93</f>
        <v>36600</v>
      </c>
      <c r="F93" s="1" t="s">
        <v>196</v>
      </c>
    </row>
    <row r="94" spans="1:6" x14ac:dyDescent="0.25">
      <c r="A94" s="21" t="s">
        <v>151</v>
      </c>
      <c r="B94" s="21" t="s">
        <v>158</v>
      </c>
      <c r="C94" s="7">
        <v>36600</v>
      </c>
      <c r="D94" s="7">
        <v>0</v>
      </c>
      <c r="E94" s="7">
        <f t="shared" si="3"/>
        <v>36600</v>
      </c>
      <c r="F94" s="1" t="s">
        <v>196</v>
      </c>
    </row>
    <row r="95" spans="1:6" x14ac:dyDescent="0.25">
      <c r="A95" s="21" t="s">
        <v>152</v>
      </c>
      <c r="B95" s="21" t="s">
        <v>159</v>
      </c>
      <c r="C95" s="7">
        <v>36600</v>
      </c>
      <c r="D95" s="7">
        <v>0</v>
      </c>
      <c r="E95" s="7">
        <f t="shared" si="3"/>
        <v>36600</v>
      </c>
      <c r="F95" s="1" t="s">
        <v>196</v>
      </c>
    </row>
    <row r="96" spans="1:6" x14ac:dyDescent="0.25">
      <c r="A96" s="21" t="s">
        <v>153</v>
      </c>
      <c r="B96" s="21" t="s">
        <v>160</v>
      </c>
      <c r="C96" s="7">
        <v>36600</v>
      </c>
      <c r="D96" s="7">
        <v>0</v>
      </c>
      <c r="E96" s="7">
        <f t="shared" si="3"/>
        <v>36600</v>
      </c>
      <c r="F96" s="1" t="s">
        <v>196</v>
      </c>
    </row>
    <row r="97" spans="1:6" x14ac:dyDescent="0.25">
      <c r="A97" s="21" t="s">
        <v>154</v>
      </c>
      <c r="B97" s="21" t="s">
        <v>161</v>
      </c>
      <c r="C97" s="7">
        <v>36600</v>
      </c>
      <c r="D97" s="7">
        <v>0</v>
      </c>
      <c r="E97" s="7">
        <f t="shared" si="3"/>
        <v>36600</v>
      </c>
      <c r="F97" s="1" t="s">
        <v>196</v>
      </c>
    </row>
    <row r="98" spans="1:6" x14ac:dyDescent="0.25">
      <c r="A98" s="23" t="s">
        <v>155</v>
      </c>
      <c r="B98" s="23" t="s">
        <v>162</v>
      </c>
      <c r="C98" s="7">
        <v>36600</v>
      </c>
      <c r="D98" s="7">
        <v>0</v>
      </c>
      <c r="E98" s="7">
        <f t="shared" si="3"/>
        <v>36600</v>
      </c>
      <c r="F98" s="1" t="s">
        <v>196</v>
      </c>
    </row>
    <row r="99" spans="1:6" x14ac:dyDescent="0.25">
      <c r="A99" s="21" t="s">
        <v>163</v>
      </c>
      <c r="B99" s="21" t="s">
        <v>170</v>
      </c>
      <c r="C99" s="27">
        <v>425000</v>
      </c>
      <c r="D99" s="7">
        <v>158177.38</v>
      </c>
      <c r="E99" s="7">
        <f t="shared" si="3"/>
        <v>266822.62</v>
      </c>
      <c r="F99" s="1" t="s">
        <v>197</v>
      </c>
    </row>
    <row r="100" spans="1:6" x14ac:dyDescent="0.25">
      <c r="A100" s="21" t="s">
        <v>164</v>
      </c>
      <c r="B100" s="21" t="s">
        <v>171</v>
      </c>
      <c r="C100" s="27">
        <v>380000</v>
      </c>
      <c r="D100" s="7">
        <v>220592.1</v>
      </c>
      <c r="E100" s="7">
        <f t="shared" si="3"/>
        <v>159407.9</v>
      </c>
      <c r="F100" s="1" t="s">
        <v>197</v>
      </c>
    </row>
    <row r="101" spans="1:6" x14ac:dyDescent="0.25">
      <c r="A101" s="21" t="s">
        <v>165</v>
      </c>
      <c r="B101" s="21" t="s">
        <v>172</v>
      </c>
      <c r="C101" s="27">
        <v>380000</v>
      </c>
      <c r="D101" s="7">
        <v>253568.38</v>
      </c>
      <c r="E101" s="7">
        <f t="shared" si="3"/>
        <v>126431.62</v>
      </c>
      <c r="F101" s="1" t="s">
        <v>197</v>
      </c>
    </row>
    <row r="102" spans="1:6" x14ac:dyDescent="0.25">
      <c r="A102" s="21" t="s">
        <v>166</v>
      </c>
      <c r="B102" s="21" t="s">
        <v>173</v>
      </c>
      <c r="C102" s="27">
        <v>380000</v>
      </c>
      <c r="D102" s="7">
        <v>0</v>
      </c>
      <c r="E102" s="7">
        <f t="shared" si="3"/>
        <v>380000</v>
      </c>
      <c r="F102" s="1" t="s">
        <v>196</v>
      </c>
    </row>
    <row r="103" spans="1:6" x14ac:dyDescent="0.25">
      <c r="A103" s="21" t="s">
        <v>167</v>
      </c>
      <c r="B103" s="21" t="s">
        <v>174</v>
      </c>
      <c r="C103" s="27">
        <v>380000</v>
      </c>
      <c r="D103" s="7">
        <v>228006.29</v>
      </c>
      <c r="E103" s="7">
        <f t="shared" si="3"/>
        <v>151993.71</v>
      </c>
      <c r="F103" s="1" t="s">
        <v>197</v>
      </c>
    </row>
    <row r="104" spans="1:6" x14ac:dyDescent="0.25">
      <c r="A104" s="21" t="s">
        <v>168</v>
      </c>
      <c r="B104" s="21" t="s">
        <v>175</v>
      </c>
      <c r="C104" s="27">
        <v>340000</v>
      </c>
      <c r="D104" s="7">
        <v>0</v>
      </c>
      <c r="E104" s="7">
        <f t="shared" si="3"/>
        <v>340000</v>
      </c>
      <c r="F104" s="1" t="s">
        <v>196</v>
      </c>
    </row>
    <row r="105" spans="1:6" x14ac:dyDescent="0.25">
      <c r="A105" s="23" t="s">
        <v>169</v>
      </c>
      <c r="B105" s="23" t="s">
        <v>176</v>
      </c>
      <c r="C105" s="27">
        <v>350000</v>
      </c>
      <c r="D105" s="7">
        <v>337811.92</v>
      </c>
      <c r="E105" s="7">
        <f t="shared" si="3"/>
        <v>12188.080000000016</v>
      </c>
      <c r="F105" s="1" t="s">
        <v>197</v>
      </c>
    </row>
    <row r="106" spans="1:6" x14ac:dyDescent="0.25">
      <c r="A106" s="21" t="s">
        <v>177</v>
      </c>
      <c r="B106" s="21" t="s">
        <v>180</v>
      </c>
      <c r="C106" s="27">
        <v>297700</v>
      </c>
      <c r="D106" s="7">
        <v>272453.56</v>
      </c>
      <c r="E106" s="7">
        <f t="shared" si="3"/>
        <v>25246.440000000002</v>
      </c>
      <c r="F106" s="1" t="s">
        <v>197</v>
      </c>
    </row>
    <row r="107" spans="1:6" x14ac:dyDescent="0.25">
      <c r="A107" s="21" t="s">
        <v>178</v>
      </c>
      <c r="B107" s="21" t="s">
        <v>181</v>
      </c>
      <c r="C107" s="27">
        <v>297700</v>
      </c>
      <c r="D107" s="7">
        <v>0</v>
      </c>
      <c r="E107" s="7">
        <f t="shared" si="3"/>
        <v>297700</v>
      </c>
      <c r="F107" s="1" t="s">
        <v>196</v>
      </c>
    </row>
    <row r="108" spans="1:6" x14ac:dyDescent="0.25">
      <c r="A108" s="21" t="s">
        <v>179</v>
      </c>
      <c r="B108" s="21" t="s">
        <v>182</v>
      </c>
      <c r="C108" s="27">
        <v>297700</v>
      </c>
      <c r="D108" s="7">
        <v>205481.77</v>
      </c>
      <c r="E108" s="7">
        <f t="shared" si="3"/>
        <v>92218.23000000001</v>
      </c>
      <c r="F108" s="1" t="s">
        <v>197</v>
      </c>
    </row>
    <row r="109" spans="1:6" x14ac:dyDescent="0.25">
      <c r="A109" s="14"/>
      <c r="B109" s="15"/>
      <c r="C109" s="16"/>
      <c r="D109" s="17"/>
      <c r="E109" s="26"/>
    </row>
    <row r="110" spans="1:6" x14ac:dyDescent="0.25">
      <c r="A110" s="31"/>
      <c r="B110" s="31"/>
      <c r="C110" s="31"/>
      <c r="D110" s="31"/>
      <c r="E110" s="31"/>
      <c r="F110" s="31"/>
    </row>
    <row r="111" spans="1:6" x14ac:dyDescent="0.25">
      <c r="A111" s="2" t="s">
        <v>0</v>
      </c>
      <c r="B111" s="2" t="s">
        <v>1</v>
      </c>
      <c r="C111" s="2" t="s">
        <v>2</v>
      </c>
      <c r="D111" s="2" t="s">
        <v>3</v>
      </c>
      <c r="E111" s="2" t="s">
        <v>4</v>
      </c>
      <c r="F111" s="2" t="s">
        <v>194</v>
      </c>
    </row>
    <row r="112" spans="1:6" ht="45" x14ac:dyDescent="0.25">
      <c r="A112" s="30" t="s">
        <v>202</v>
      </c>
      <c r="B112" s="11" t="s">
        <v>203</v>
      </c>
      <c r="C112" s="9">
        <v>89412</v>
      </c>
      <c r="D112" s="10">
        <v>55510</v>
      </c>
      <c r="E112" s="10">
        <f>C112-D112</f>
        <v>33902</v>
      </c>
      <c r="F112" s="30" t="s">
        <v>195</v>
      </c>
    </row>
    <row r="113" spans="1:6" x14ac:dyDescent="0.25">
      <c r="A113" s="30" t="s">
        <v>28</v>
      </c>
      <c r="B113" s="11" t="s">
        <v>204</v>
      </c>
      <c r="C113" s="9">
        <v>1200000</v>
      </c>
      <c r="D113" s="10">
        <v>285830.14</v>
      </c>
      <c r="E113" s="10">
        <f t="shared" ref="E113:E116" si="4">C113-D113</f>
        <v>914169.86</v>
      </c>
      <c r="F113" s="30" t="s">
        <v>195</v>
      </c>
    </row>
    <row r="114" spans="1:6" ht="30" x14ac:dyDescent="0.25">
      <c r="A114" s="30" t="s">
        <v>205</v>
      </c>
      <c r="B114" s="13" t="s">
        <v>206</v>
      </c>
      <c r="C114" s="9">
        <v>300000</v>
      </c>
      <c r="D114" s="9">
        <v>0</v>
      </c>
      <c r="E114" s="9">
        <f t="shared" si="4"/>
        <v>300000</v>
      </c>
      <c r="F114" s="30" t="s">
        <v>195</v>
      </c>
    </row>
    <row r="115" spans="1:6" ht="30" x14ac:dyDescent="0.25">
      <c r="A115" s="30" t="s">
        <v>207</v>
      </c>
      <c r="B115" s="13" t="s">
        <v>29</v>
      </c>
      <c r="C115" s="9">
        <v>698501.78</v>
      </c>
      <c r="D115" s="9">
        <v>0</v>
      </c>
      <c r="E115" s="9">
        <f t="shared" si="4"/>
        <v>698501.78</v>
      </c>
      <c r="F115" s="30" t="s">
        <v>195</v>
      </c>
    </row>
    <row r="116" spans="1:6" x14ac:dyDescent="0.25">
      <c r="A116" s="1" t="s">
        <v>208</v>
      </c>
      <c r="B116" s="1" t="s">
        <v>209</v>
      </c>
      <c r="C116" s="9">
        <v>219080</v>
      </c>
      <c r="D116" s="9">
        <v>0</v>
      </c>
      <c r="E116" s="9">
        <f t="shared" si="4"/>
        <v>219080</v>
      </c>
      <c r="F116" s="30" t="s">
        <v>195</v>
      </c>
    </row>
  </sheetData>
  <mergeCells count="5">
    <mergeCell ref="A110:F110"/>
    <mergeCell ref="A1:F2"/>
    <mergeCell ref="A26:F26"/>
    <mergeCell ref="A3:F3"/>
    <mergeCell ref="A19:F19"/>
  </mergeCells>
  <pageMargins left="0.70866141732283472" right="0.70866141732283472" top="0.74803149606299213" bottom="0.74803149606299213" header="0.31496062992125984" footer="0.31496062992125984"/>
  <pageSetup paperSize="8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Congia</dc:creator>
  <cp:lastModifiedBy>Giuseppe Sanna</cp:lastModifiedBy>
  <cp:lastPrinted>2025-05-28T14:46:11Z</cp:lastPrinted>
  <dcterms:created xsi:type="dcterms:W3CDTF">2025-05-27T14:11:35Z</dcterms:created>
  <dcterms:modified xsi:type="dcterms:W3CDTF">2025-05-29T09:39:10Z</dcterms:modified>
</cp:coreProperties>
</file>